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d:\develop\bid_entry\07申請書\doc\ver7\reg_standard\"/>
    </mc:Choice>
  </mc:AlternateContent>
  <xr:revisionPtr revIDLastSave="0" documentId="13_ncr:1_{1DB8E7FE-8EC2-4884-B266-497688F86BF8}" xr6:coauthVersionLast="47" xr6:coauthVersionMax="47" xr10:uidLastSave="{00000000-0000-0000-0000-000000000000}"/>
  <workbookProtection workbookAlgorithmName="SHA-512" workbookHashValue="MQI8DPpoq5koXUJvDE0hgXR8c5W5NZNbjv0HelgmWoZIX4LV8xicLjJSipI8RBsCxBfoSw6HWlex6M9T5hJrTw==" workbookSaltValue="+5XmvFsJ7ajTDqhrpGLNiA==" workbookSpinCount="100000" lockStructure="1"/>
  <bookViews>
    <workbookView xWindow="3510" yWindow="1080" windowWidth="17145" windowHeight="15120" xr2:uid="{00000000-000D-0000-FFFF-FFFF00000000}"/>
  </bookViews>
  <sheets>
    <sheet name="入力シート" sheetId="1" r:id="rId1"/>
    <sheet name="settings" sheetId="2" state="hidden" r:id="rId2"/>
  </sheets>
  <definedNames>
    <definedName name="_xlnm.Print_Titles" localSheetId="0">入力シート!$1:$1</definedName>
    <definedName name="希望">入力シート!$A$243</definedName>
    <definedName name="都道府県3">settings!$A$1</definedName>
    <definedName name="都道府県4">settings!$A$2</definedName>
    <definedName name="日付例">settings!$A$3</definedName>
    <definedName name="日付例_s">settings!$A$4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76" i="1" l="1"/>
  <c r="A459" i="1"/>
  <c r="A453" i="1"/>
  <c r="A431" i="1"/>
  <c r="A421" i="1"/>
  <c r="A410" i="1"/>
  <c r="A399" i="1"/>
  <c r="A394" i="1"/>
  <c r="A375" i="1"/>
  <c r="A355" i="1"/>
  <c r="A316" i="1"/>
  <c r="A310" i="1"/>
  <c r="A299" i="1"/>
  <c r="A280" i="1"/>
  <c r="A243" i="1"/>
  <c r="A204" i="1"/>
  <c r="A202" i="1"/>
  <c r="A201" i="1"/>
  <c r="A200" i="1"/>
  <c r="A189" i="1"/>
  <c r="A186" i="1"/>
  <c r="A185" i="1"/>
  <c r="A184" i="1"/>
  <c r="A182"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J177" i="1"/>
  <c r="J192" i="1" l="1"/>
  <c r="J194" i="1" l="1"/>
  <c r="E234" i="1"/>
  <c r="I220" i="1" l="1"/>
  <c r="I239" i="1"/>
  <c r="I214" i="1" l="1"/>
  <c r="I203" i="1"/>
  <c r="D114" i="1"/>
  <c r="D116" i="1" s="1"/>
  <c r="D118" i="1" s="1"/>
  <c r="D120" i="1" s="1"/>
  <c r="D122" i="1" s="1"/>
  <c r="D124" i="1" s="1"/>
  <c r="D126" i="1" s="1"/>
  <c r="J198" i="1" l="1"/>
  <c r="J196" i="1"/>
  <c r="A2" i="2" l="1"/>
  <c r="A1" i="2"/>
</calcChain>
</file>

<file path=xl/sharedStrings.xml><?xml version="1.0" encoding="utf-8"?>
<sst xmlns="http://schemas.openxmlformats.org/spreadsheetml/2006/main" count="823" uniqueCount="507">
  <si>
    <t>営業年数</t>
    <rPh sb="0" eb="2">
      <t>エイギョウ</t>
    </rPh>
    <rPh sb="2" eb="4">
      <t>ネンスウ</t>
    </rPh>
    <phoneticPr fontId="6"/>
  </si>
  <si>
    <t>外資状況</t>
    <rPh sb="0" eb="2">
      <t>ガイシ</t>
    </rPh>
    <rPh sb="2" eb="4">
      <t>ジョウキョウ</t>
    </rPh>
    <phoneticPr fontId="6"/>
  </si>
  <si>
    <t>設備の額</t>
    <rPh sb="0" eb="2">
      <t>セツビ</t>
    </rPh>
    <rPh sb="3" eb="4">
      <t>ガク</t>
    </rPh>
    <phoneticPr fontId="6"/>
  </si>
  <si>
    <t>機械装置類(千円)</t>
    <rPh sb="0" eb="2">
      <t>キカイ</t>
    </rPh>
    <rPh sb="2" eb="4">
      <t>ソウチ</t>
    </rPh>
    <rPh sb="4" eb="5">
      <t>ルイ</t>
    </rPh>
    <rPh sb="6" eb="8">
      <t>センエン</t>
    </rPh>
    <phoneticPr fontId="5"/>
  </si>
  <si>
    <t>運搬具類(千円)</t>
    <rPh sb="0" eb="2">
      <t>ウンパン</t>
    </rPh>
    <rPh sb="2" eb="3">
      <t>グ</t>
    </rPh>
    <rPh sb="3" eb="4">
      <t>ルイ</t>
    </rPh>
    <phoneticPr fontId="5"/>
  </si>
  <si>
    <t>工具その他(千円)</t>
    <rPh sb="0" eb="2">
      <t>コウグ</t>
    </rPh>
    <rPh sb="4" eb="5">
      <t>タ</t>
    </rPh>
    <phoneticPr fontId="5"/>
  </si>
  <si>
    <t>合計(千円)</t>
    <rPh sb="0" eb="2">
      <t>ゴウケイ</t>
    </rPh>
    <phoneticPr fontId="5"/>
  </si>
  <si>
    <t>区分</t>
    <rPh sb="0" eb="2">
      <t>クブン</t>
    </rPh>
    <phoneticPr fontId="5"/>
  </si>
  <si>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</si>
  <si>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</si>
  <si>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</si>
  <si>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</si>
  <si>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</si>
  <si>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</si>
  <si>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</si>
  <si>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</si>
  <si>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</si>
  <si>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</si>
  <si>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</si>
  <si>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</si>
  <si>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</si>
  <si>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</si>
  <si>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</si>
  <si>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</si>
  <si>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年</t>
    <rPh sb="0" eb="1">
      <t>ネン</t>
    </rPh>
    <phoneticPr fontId="5"/>
  </si>
  <si>
    <t>適格組合証明取得年月日</t>
    <rPh sb="0" eb="2">
      <t>テキカク</t>
    </rPh>
    <rPh sb="2" eb="4">
      <t>クミアイ</t>
    </rPh>
    <rPh sb="4" eb="6">
      <t>ショウメイ</t>
    </rPh>
    <rPh sb="6" eb="8">
      <t>シュトク</t>
    </rPh>
    <rPh sb="8" eb="11">
      <t>ネンガッピ</t>
    </rPh>
    <phoneticPr fontId="6"/>
  </si>
  <si>
    <t>適格組合証明番号</t>
    <rPh sb="0" eb="2">
      <t>テキカク</t>
    </rPh>
    <rPh sb="2" eb="4">
      <t>クミアイ</t>
    </rPh>
    <rPh sb="4" eb="6">
      <t>ショウメイ</t>
    </rPh>
    <rPh sb="6" eb="8">
      <t>バンゴウ</t>
    </rPh>
    <phoneticPr fontId="6"/>
  </si>
  <si>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</si>
  <si>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</si>
  <si>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</si>
  <si>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</si>
  <si>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</si>
  <si>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みなし大企業</t>
    <rPh sb="3" eb="6">
      <t>ダイキギョウ</t>
    </rPh>
    <phoneticPr fontId="6"/>
  </si>
  <si>
    <t>自己資本額</t>
    <rPh sb="0" eb="2">
      <t>ジコ</t>
    </rPh>
    <rPh sb="2" eb="4">
      <t>シホン</t>
    </rPh>
    <rPh sb="4" eb="5">
      <t>ガク</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</si>
  <si>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</si>
  <si>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</si>
  <si>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</si>
  <si>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</si>
  <si>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経営状況（流動比率）</t>
    <rPh sb="0" eb="2">
      <t>ケイエイ</t>
    </rPh>
    <rPh sb="2" eb="4">
      <t>ジョウキョウ</t>
    </rPh>
    <rPh sb="5" eb="7">
      <t>リュウドウ</t>
    </rPh>
    <rPh sb="7" eb="9">
      <t>ヒリツ</t>
    </rPh>
    <phoneticPr fontId="5"/>
  </si>
  <si>
    <t>流動比率（a/b×100）</t>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</si>
  <si>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</si>
  <si>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希望する資格の種類等</t>
    <rPh sb="0" eb="2">
      <t>キボウ</t>
    </rPh>
    <rPh sb="4" eb="6">
      <t>シカク</t>
    </rPh>
    <rPh sb="7" eb="9">
      <t>シュルイ</t>
    </rPh>
    <rPh sb="9" eb="10">
      <t>トウ</t>
    </rPh>
    <phoneticPr fontId="6"/>
  </si>
  <si>
    <t>製造・販売等実績</t>
    <rPh sb="0" eb="2">
      <t>セイゾウ</t>
    </rPh>
    <rPh sb="3" eb="5">
      <t>ハンバイ</t>
    </rPh>
    <rPh sb="5" eb="6">
      <t>トウ</t>
    </rPh>
    <rPh sb="6" eb="8">
      <t>ジッセキ</t>
    </rPh>
    <phoneticPr fontId="6"/>
  </si>
  <si>
    <t>F.業種情報</t>
    <rPh sb="2" eb="4">
      <t>ギョウシュ</t>
    </rPh>
    <rPh sb="4" eb="6">
      <t>ジョウホウ</t>
    </rPh>
    <phoneticPr fontId="5"/>
  </si>
  <si>
    <t>希望</t>
    <rPh sb="0" eb="2">
      <t>キボウ</t>
    </rPh>
    <phoneticPr fontId="5"/>
  </si>
  <si>
    <t>A.本社(店)情報</t>
    <phoneticPr fontId="5"/>
  </si>
  <si>
    <t>郵便番号</t>
    <rPh sb="0" eb="4">
      <t>ユウビンバンゴウ</t>
    </rPh>
    <phoneticPr fontId="6"/>
  </si>
  <si>
    <t>住所</t>
    <rPh sb="0" eb="2">
      <t>ジュウショ</t>
    </rPh>
    <phoneticPr fontId="6"/>
  </si>
  <si>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</si>
  <si>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</si>
  <si>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</si>
  <si>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</si>
  <si>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</si>
  <si>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</si>
  <si>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</si>
  <si>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</si>
  <si>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</si>
  <si>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</si>
  <si>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</si>
  <si>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</si>
  <si>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</si>
  <si>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</si>
  <si>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</si>
  <si>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</si>
  <si>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</si>
  <si>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</si>
  <si>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</si>
  <si>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</si>
  <si>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</si>
  <si>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</si>
  <si>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</si>
  <si>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</si>
  <si>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</si>
  <si>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</si>
  <si>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</si>
  <si>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</si>
  <si>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</si>
  <si>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</si>
  <si>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</si>
  <si>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</si>
  <si>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</si>
  <si>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</si>
  <si>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</si>
  <si>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</si>
  <si>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</si>
  <si>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</si>
  <si>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</si>
  <si>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</si>
  <si>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直前決算時（千円）</t>
    <rPh sb="0" eb="2">
      <t>チョクゼン</t>
    </rPh>
    <rPh sb="2" eb="4">
      <t>ケッサン</t>
    </rPh>
    <rPh sb="4" eb="5">
      <t>ジ</t>
    </rPh>
    <rPh sb="6" eb="8">
      <t>センエン</t>
    </rPh>
    <phoneticPr fontId="6"/>
  </si>
  <si>
    <t>計</t>
    <phoneticPr fontId="6"/>
  </si>
  <si>
    <t>直前年度分決算</t>
    <rPh sb="0" eb="2">
      <t>チョクゼン</t>
    </rPh>
    <rPh sb="2" eb="5">
      <t>ネンドブン</t>
    </rPh>
    <rPh sb="5" eb="7">
      <t>ケッサン</t>
    </rPh>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</si>
  <si>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</si>
  <si>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</si>
  <si>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</si>
  <si>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直前々年度分決算(千円)</t>
    <rPh sb="9" eb="11">
      <t>センエン</t>
    </rPh>
    <phoneticPr fontId="5"/>
  </si>
  <si>
    <t>直前年度分決算(千円)</t>
    <rPh sb="8" eb="10">
      <t>センエン</t>
    </rPh>
    <phoneticPr fontId="5"/>
  </si>
  <si>
    <t>実績高を入力してください。
決算が１事業年度１回の場合には、「直前々年度分決算」及び「直前年度分決算」の右欄のみに入力してください。</t>
    <rPh sb="0" eb="3">
      <t>ジッセキダカ</t>
    </rPh>
    <rPh sb="4" eb="6">
      <t>ニュウリョク</t>
    </rPh>
    <rPh sb="57" eb="59">
      <t>ニュウリョク</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</si>
  <si>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</si>
  <si>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</si>
  <si>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</si>
  <si>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</si>
  <si>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</si>
  <si>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</si>
  <si>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</si>
  <si>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</si>
  <si>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</si>
  <si>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</si>
  <si>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</si>
  <si>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</si>
  <si>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例)2024/4/1、R6/4/1</t>
    <phoneticPr fontId="5"/>
  </si>
  <si>
    <t>例)2024/4/1</t>
    <phoneticPr fontId="5"/>
  </si>
  <si>
    <t>紀の川市 一般競争(指名競争)参加資格審査申請書【物品・その他製造等】</t>
    <rPh sb="0" eb="1">
      <t>キ</t>
    </rPh>
    <rPh sb="2" eb="3">
      <t>カワ</t>
    </rPh>
    <rPh sb="3" eb="4">
      <t>シ</t>
    </rPh>
    <rPh sb="5" eb="7">
      <t>イッパン</t>
    </rPh>
    <rPh sb="7" eb="9">
      <t>キョウソウ</t>
    </rPh>
    <rPh sb="10" eb="12">
      <t>シメイ</t>
    </rPh>
    <rPh sb="12" eb="14">
      <t>キョウソウ</t>
    </rPh>
    <rPh sb="25" eb="27">
      <t>ブッピン</t>
    </rPh>
    <rPh sb="30" eb="31">
      <t>タ</t>
    </rPh>
    <rPh sb="31" eb="33">
      <t>セイゾウ</t>
    </rPh>
    <rPh sb="33" eb="34">
      <t>トウ</t>
    </rPh>
    <phoneticPr fontId="5"/>
  </si>
  <si>
    <t>大分類</t>
    <rPh sb="0" eb="3">
      <t>ダイブンルイ</t>
    </rPh>
    <phoneticPr fontId="5"/>
  </si>
  <si>
    <t>小分類</t>
    <rPh sb="0" eb="3">
      <t>ショウブンルイ</t>
    </rPh>
    <phoneticPr fontId="5"/>
  </si>
  <si>
    <t>実績</t>
    <rPh sb="0" eb="2">
      <t>ジッセキ</t>
    </rPh>
    <phoneticPr fontId="5"/>
  </si>
  <si>
    <t>【参考】主な許可・登録・資格 等</t>
    <phoneticPr fontId="5"/>
  </si>
  <si>
    <t>01文具・事務機器</t>
    <phoneticPr fontId="5"/>
  </si>
  <si>
    <t>01</t>
    <phoneticPr fontId="5"/>
  </si>
  <si>
    <t>02</t>
    <phoneticPr fontId="5"/>
  </si>
  <si>
    <t>03</t>
  </si>
  <si>
    <t>04</t>
  </si>
  <si>
    <t>05</t>
  </si>
  <si>
    <t>06</t>
  </si>
  <si>
    <t>07</t>
  </si>
  <si>
    <t>08</t>
  </si>
  <si>
    <t>09</t>
  </si>
  <si>
    <t>10</t>
  </si>
  <si>
    <t>11</t>
  </si>
  <si>
    <t>12</t>
  </si>
  <si>
    <t>13</t>
  </si>
  <si>
    <t>14</t>
  </si>
  <si>
    <t>15</t>
  </si>
  <si>
    <t>16</t>
  </si>
  <si>
    <t>17</t>
  </si>
  <si>
    <t>18</t>
  </si>
  <si>
    <t>19</t>
  </si>
  <si>
    <t>20</t>
  </si>
  <si>
    <t>内容</t>
    <rPh sb="0" eb="2">
      <t>ナイヨウ</t>
    </rPh>
    <phoneticPr fontId="5"/>
  </si>
  <si>
    <t>文具・事務用品</t>
    <rPh sb="0" eb="2">
      <t>ブング</t>
    </rPh>
    <rPh sb="3" eb="5">
      <t>ジム</t>
    </rPh>
    <rPh sb="5" eb="7">
      <t>ヨウヒン</t>
    </rPh>
    <phoneticPr fontId="1"/>
  </si>
  <si>
    <t>紙</t>
    <rPh sb="0" eb="1">
      <t>カミ</t>
    </rPh>
    <phoneticPr fontId="1"/>
  </si>
  <si>
    <t>印章</t>
    <rPh sb="0" eb="2">
      <t>インショウ</t>
    </rPh>
    <phoneticPr fontId="1"/>
  </si>
  <si>
    <t>事務機器</t>
    <rPh sb="0" eb="2">
      <t>ジム</t>
    </rPh>
    <rPh sb="2" eb="4">
      <t>キキ</t>
    </rPh>
    <phoneticPr fontId="1"/>
  </si>
  <si>
    <t>OA機器</t>
    <rPh sb="2" eb="4">
      <t>キキ</t>
    </rPh>
    <phoneticPr fontId="1"/>
  </si>
  <si>
    <t>OA機器関連消耗品</t>
    <rPh sb="2" eb="4">
      <t>キキ</t>
    </rPh>
    <rPh sb="4" eb="6">
      <t>カンレン</t>
    </rPh>
    <rPh sb="6" eb="8">
      <t>ショウモウ</t>
    </rPh>
    <rPh sb="8" eb="9">
      <t>ヒン</t>
    </rPh>
    <phoneticPr fontId="1"/>
  </si>
  <si>
    <t>冊子・帳票・封筒印刷製本</t>
    <rPh sb="0" eb="2">
      <t>サッシ</t>
    </rPh>
    <rPh sb="3" eb="5">
      <t>チョウヒョウ</t>
    </rPh>
    <rPh sb="6" eb="8">
      <t>フウトウ</t>
    </rPh>
    <rPh sb="8" eb="10">
      <t>インサツ</t>
    </rPh>
    <rPh sb="10" eb="12">
      <t>セイホン</t>
    </rPh>
    <phoneticPr fontId="1"/>
  </si>
  <si>
    <t>ポスター・パンフレット印刷製本</t>
    <rPh sb="11" eb="13">
      <t>インサツ</t>
    </rPh>
    <rPh sb="13" eb="14">
      <t>セイ</t>
    </rPh>
    <rPh sb="14" eb="15">
      <t>ホン</t>
    </rPh>
    <phoneticPr fontId="1"/>
  </si>
  <si>
    <t>シール・ラベル・フォーム印刷</t>
    <rPh sb="12" eb="14">
      <t>インサツ</t>
    </rPh>
    <phoneticPr fontId="1"/>
  </si>
  <si>
    <t>地図・航空写真印刷製本</t>
    <rPh sb="0" eb="2">
      <t>チズ</t>
    </rPh>
    <rPh sb="3" eb="5">
      <t>コウクウ</t>
    </rPh>
    <rPh sb="5" eb="7">
      <t>シャシン</t>
    </rPh>
    <rPh sb="7" eb="9">
      <t>インサツ</t>
    </rPh>
    <rPh sb="9" eb="10">
      <t>セイ</t>
    </rPh>
    <rPh sb="10" eb="11">
      <t>ホン</t>
    </rPh>
    <phoneticPr fontId="1"/>
  </si>
  <si>
    <t>複写印刷</t>
    <rPh sb="0" eb="2">
      <t>フクシャ</t>
    </rPh>
    <rPh sb="2" eb="4">
      <t>インサツ</t>
    </rPh>
    <phoneticPr fontId="1"/>
  </si>
  <si>
    <t>図書・書籍（図書館の貸出用）</t>
    <rPh sb="0" eb="2">
      <t>トショ</t>
    </rPh>
    <rPh sb="3" eb="5">
      <t>ショセキ</t>
    </rPh>
    <rPh sb="6" eb="8">
      <t>トショ</t>
    </rPh>
    <rPh sb="8" eb="9">
      <t>カン</t>
    </rPh>
    <rPh sb="10" eb="13">
      <t>カシダシヨウ</t>
    </rPh>
    <phoneticPr fontId="1"/>
  </si>
  <si>
    <t>図書館用品</t>
    <rPh sb="0" eb="3">
      <t>トショカン</t>
    </rPh>
    <rPh sb="3" eb="5">
      <t>ヨウヒン</t>
    </rPh>
    <phoneticPr fontId="1"/>
  </si>
  <si>
    <t>楽器・音楽用品</t>
    <rPh sb="0" eb="2">
      <t>ガッキ</t>
    </rPh>
    <rPh sb="3" eb="5">
      <t>オンガク</t>
    </rPh>
    <rPh sb="5" eb="7">
      <t>ヨウヒン</t>
    </rPh>
    <phoneticPr fontId="1"/>
  </si>
  <si>
    <t>学校用教材</t>
    <rPh sb="0" eb="3">
      <t>ガッコウヨウ</t>
    </rPh>
    <rPh sb="3" eb="5">
      <t>キョウザイ</t>
    </rPh>
    <phoneticPr fontId="1"/>
  </si>
  <si>
    <t>学校・保育用品</t>
    <rPh sb="0" eb="2">
      <t>ガッコウ</t>
    </rPh>
    <rPh sb="3" eb="5">
      <t>ホイク</t>
    </rPh>
    <rPh sb="5" eb="7">
      <t>ヨウヒン</t>
    </rPh>
    <phoneticPr fontId="1"/>
  </si>
  <si>
    <t>保育用品</t>
    <rPh sb="0" eb="2">
      <t>ホイク</t>
    </rPh>
    <rPh sb="2" eb="4">
      <t>ヨウヒン</t>
    </rPh>
    <phoneticPr fontId="1"/>
  </si>
  <si>
    <t>一般家具</t>
    <rPh sb="0" eb="2">
      <t>イッパン</t>
    </rPh>
    <rPh sb="2" eb="4">
      <t>カグ</t>
    </rPh>
    <phoneticPr fontId="1"/>
  </si>
  <si>
    <t>室内装飾</t>
    <rPh sb="0" eb="2">
      <t>シツナイ</t>
    </rPh>
    <rPh sb="2" eb="4">
      <t>ソウショク</t>
    </rPh>
    <phoneticPr fontId="1"/>
  </si>
  <si>
    <t>舞台幕・吊物・舞台装置等</t>
    <rPh sb="0" eb="2">
      <t>ブタイ</t>
    </rPh>
    <rPh sb="2" eb="3">
      <t>マク</t>
    </rPh>
    <rPh sb="4" eb="5">
      <t>ツリ</t>
    </rPh>
    <rPh sb="5" eb="6">
      <t>モノ</t>
    </rPh>
    <rPh sb="7" eb="9">
      <t>ブタイ</t>
    </rPh>
    <rPh sb="9" eb="12">
      <t>ソウチトウ</t>
    </rPh>
    <phoneticPr fontId="1"/>
  </si>
  <si>
    <t>家電製品</t>
    <rPh sb="0" eb="2">
      <t>カデン</t>
    </rPh>
    <rPh sb="2" eb="4">
      <t>セイヒン</t>
    </rPh>
    <phoneticPr fontId="1"/>
  </si>
  <si>
    <t>視聴覚機器</t>
    <rPh sb="0" eb="3">
      <t>シチョウカク</t>
    </rPh>
    <rPh sb="3" eb="5">
      <t>キキ</t>
    </rPh>
    <phoneticPr fontId="1"/>
  </si>
  <si>
    <t>照明機器</t>
    <rPh sb="0" eb="2">
      <t>ショウメイ</t>
    </rPh>
    <rPh sb="2" eb="4">
      <t>キキ</t>
    </rPh>
    <phoneticPr fontId="1"/>
  </si>
  <si>
    <t>音響・映像機器</t>
    <rPh sb="0" eb="2">
      <t>オンキョウ</t>
    </rPh>
    <rPh sb="3" eb="5">
      <t>エイゾウ</t>
    </rPh>
    <rPh sb="5" eb="7">
      <t>キキ</t>
    </rPh>
    <phoneticPr fontId="1"/>
  </si>
  <si>
    <t>通信機器</t>
    <rPh sb="0" eb="2">
      <t>ツウシン</t>
    </rPh>
    <rPh sb="2" eb="4">
      <t>キキ</t>
    </rPh>
    <phoneticPr fontId="1"/>
  </si>
  <si>
    <t>業務用空調機器</t>
    <rPh sb="0" eb="3">
      <t>ギョウムヨウ</t>
    </rPh>
    <rPh sb="3" eb="5">
      <t>クウチョウ</t>
    </rPh>
    <rPh sb="5" eb="7">
      <t>キキ</t>
    </rPh>
    <phoneticPr fontId="1"/>
  </si>
  <si>
    <t>業務用厨房機器</t>
    <rPh sb="0" eb="3">
      <t>ギョウムヨウ</t>
    </rPh>
    <rPh sb="3" eb="5">
      <t>チュウボウ</t>
    </rPh>
    <rPh sb="5" eb="7">
      <t>キキ</t>
    </rPh>
    <phoneticPr fontId="1"/>
  </si>
  <si>
    <t>調理用品</t>
    <rPh sb="0" eb="2">
      <t>チョウリ</t>
    </rPh>
    <rPh sb="2" eb="4">
      <t>ヨウヒン</t>
    </rPh>
    <phoneticPr fontId="1"/>
  </si>
  <si>
    <t>ガス機器</t>
    <rPh sb="2" eb="4">
      <t>キキ</t>
    </rPh>
    <phoneticPr fontId="1"/>
  </si>
  <si>
    <t>土木建設機器</t>
    <rPh sb="0" eb="2">
      <t>ドボク</t>
    </rPh>
    <rPh sb="2" eb="4">
      <t>ケンセツ</t>
    </rPh>
    <rPh sb="4" eb="6">
      <t>キキ</t>
    </rPh>
    <phoneticPr fontId="1"/>
  </si>
  <si>
    <t>工作・加工機器</t>
    <rPh sb="0" eb="2">
      <t>コウサク</t>
    </rPh>
    <rPh sb="3" eb="5">
      <t>カコウ</t>
    </rPh>
    <rPh sb="5" eb="7">
      <t>キキ</t>
    </rPh>
    <phoneticPr fontId="1"/>
  </si>
  <si>
    <t>土木建設測量機器</t>
    <rPh sb="0" eb="2">
      <t>ドボク</t>
    </rPh>
    <rPh sb="2" eb="4">
      <t>ケンセツ</t>
    </rPh>
    <rPh sb="4" eb="6">
      <t>ソクリョウ</t>
    </rPh>
    <rPh sb="6" eb="8">
      <t>キキ</t>
    </rPh>
    <phoneticPr fontId="1"/>
  </si>
  <si>
    <t>園芸用機器</t>
    <rPh sb="0" eb="3">
      <t>エンゲイヨウ</t>
    </rPh>
    <rPh sb="3" eb="5">
      <t>キキ</t>
    </rPh>
    <phoneticPr fontId="1"/>
  </si>
  <si>
    <t>理化学機器</t>
    <rPh sb="0" eb="3">
      <t>リカガク</t>
    </rPh>
    <rPh sb="3" eb="5">
      <t>キキ</t>
    </rPh>
    <phoneticPr fontId="1"/>
  </si>
  <si>
    <t>工具</t>
    <rPh sb="0" eb="2">
      <t>コウグ</t>
    </rPh>
    <phoneticPr fontId="1"/>
  </si>
  <si>
    <t>土木建設用具</t>
    <rPh sb="0" eb="2">
      <t>ドボク</t>
    </rPh>
    <rPh sb="2" eb="4">
      <t>ケンセツ</t>
    </rPh>
    <rPh sb="4" eb="6">
      <t>ヨウグ</t>
    </rPh>
    <phoneticPr fontId="1"/>
  </si>
  <si>
    <t>水道用品</t>
    <rPh sb="0" eb="2">
      <t>スイドウ</t>
    </rPh>
    <rPh sb="2" eb="4">
      <t>ヨウヒン</t>
    </rPh>
    <phoneticPr fontId="1"/>
  </si>
  <si>
    <t>衛生用品</t>
    <rPh sb="0" eb="2">
      <t>エイセイ</t>
    </rPh>
    <rPh sb="2" eb="4">
      <t>ヨウヒン</t>
    </rPh>
    <phoneticPr fontId="1"/>
  </si>
  <si>
    <t>医療器材</t>
    <rPh sb="0" eb="2">
      <t>イリョウ</t>
    </rPh>
    <rPh sb="2" eb="4">
      <t>キザイ</t>
    </rPh>
    <phoneticPr fontId="1"/>
  </si>
  <si>
    <t>介護福祉用品</t>
    <rPh sb="0" eb="2">
      <t>カイゴ</t>
    </rPh>
    <rPh sb="2" eb="4">
      <t>フクシ</t>
    </rPh>
    <rPh sb="4" eb="6">
      <t>ヨウヒン</t>
    </rPh>
    <phoneticPr fontId="1"/>
  </si>
  <si>
    <t>補装具、補聴器</t>
    <rPh sb="0" eb="1">
      <t>ホ</t>
    </rPh>
    <rPh sb="1" eb="2">
      <t>ソウ</t>
    </rPh>
    <rPh sb="2" eb="3">
      <t>グ</t>
    </rPh>
    <rPh sb="4" eb="7">
      <t>ホチョウキ</t>
    </rPh>
    <phoneticPr fontId="1"/>
  </si>
  <si>
    <t>介護福祉機器</t>
    <rPh sb="0" eb="2">
      <t>カイゴ</t>
    </rPh>
    <rPh sb="2" eb="4">
      <t>フクシ</t>
    </rPh>
    <rPh sb="4" eb="6">
      <t>キキ</t>
    </rPh>
    <phoneticPr fontId="1"/>
  </si>
  <si>
    <t>次亜塩素酸ソーダ（次亜塩素酸ナトリウム）</t>
    <rPh sb="0" eb="1">
      <t>ジ</t>
    </rPh>
    <rPh sb="1" eb="2">
      <t>ア</t>
    </rPh>
    <rPh sb="2" eb="5">
      <t>エンソサン</t>
    </rPh>
    <rPh sb="9" eb="10">
      <t>ジ</t>
    </rPh>
    <rPh sb="10" eb="11">
      <t>ア</t>
    </rPh>
    <rPh sb="11" eb="14">
      <t>エンソサン</t>
    </rPh>
    <phoneticPr fontId="1"/>
  </si>
  <si>
    <t>キレート剤</t>
    <rPh sb="4" eb="5">
      <t>ザイ</t>
    </rPh>
    <phoneticPr fontId="1"/>
  </si>
  <si>
    <t>炭酸ソーダ</t>
    <rPh sb="0" eb="2">
      <t>タンサン</t>
    </rPh>
    <phoneticPr fontId="1"/>
  </si>
  <si>
    <t>消石灰</t>
    <rPh sb="0" eb="1">
      <t>ケ</t>
    </rPh>
    <rPh sb="1" eb="2">
      <t>イシ</t>
    </rPh>
    <rPh sb="2" eb="3">
      <t>ハイ</t>
    </rPh>
    <phoneticPr fontId="1"/>
  </si>
  <si>
    <t>活性炭</t>
    <rPh sb="0" eb="3">
      <t>カッセイタン</t>
    </rPh>
    <phoneticPr fontId="1"/>
  </si>
  <si>
    <t>凍結防止剤</t>
    <rPh sb="0" eb="2">
      <t>トウケツ</t>
    </rPh>
    <rPh sb="2" eb="5">
      <t>ボウシザイ</t>
    </rPh>
    <phoneticPr fontId="1"/>
  </si>
  <si>
    <t>鉄系凝集剤</t>
    <rPh sb="0" eb="1">
      <t>テツ</t>
    </rPh>
    <rPh sb="1" eb="2">
      <t>ケイ</t>
    </rPh>
    <rPh sb="2" eb="4">
      <t>ギョウシュウ</t>
    </rPh>
    <rPh sb="4" eb="5">
      <t>ザイ</t>
    </rPh>
    <phoneticPr fontId="1"/>
  </si>
  <si>
    <t>高分子凝集剤</t>
    <rPh sb="0" eb="3">
      <t>コウブンシ</t>
    </rPh>
    <rPh sb="3" eb="5">
      <t>ギョウシュウ</t>
    </rPh>
    <rPh sb="5" eb="6">
      <t>ザイ</t>
    </rPh>
    <phoneticPr fontId="1"/>
  </si>
  <si>
    <t>防疫用薬剤</t>
    <rPh sb="0" eb="2">
      <t>ボウエキ</t>
    </rPh>
    <rPh sb="2" eb="3">
      <t>ヨウ</t>
    </rPh>
    <rPh sb="3" eb="5">
      <t>ヤクザイ</t>
    </rPh>
    <phoneticPr fontId="1"/>
  </si>
  <si>
    <t>脱臭剤</t>
    <rPh sb="0" eb="3">
      <t>ダッシュウザイ</t>
    </rPh>
    <phoneticPr fontId="1"/>
  </si>
  <si>
    <t>プール薬品</t>
    <rPh sb="3" eb="5">
      <t>ヤクヒン</t>
    </rPh>
    <phoneticPr fontId="1"/>
  </si>
  <si>
    <t>各種高圧ガス</t>
    <rPh sb="0" eb="2">
      <t>カクシュ</t>
    </rPh>
    <rPh sb="2" eb="4">
      <t>コウアツ</t>
    </rPh>
    <phoneticPr fontId="1"/>
  </si>
  <si>
    <t>白灯油</t>
    <rPh sb="0" eb="1">
      <t>シロ</t>
    </rPh>
    <rPh sb="1" eb="3">
      <t>トウユ</t>
    </rPh>
    <phoneticPr fontId="1"/>
  </si>
  <si>
    <t>重油</t>
    <rPh sb="0" eb="2">
      <t>ジュウユ</t>
    </rPh>
    <phoneticPr fontId="1"/>
  </si>
  <si>
    <t>潤滑油</t>
    <rPh sb="0" eb="3">
      <t>ジュンカツユ</t>
    </rPh>
    <phoneticPr fontId="1"/>
  </si>
  <si>
    <t>固体・気体燃料</t>
    <rPh sb="0" eb="2">
      <t>コタイ</t>
    </rPh>
    <rPh sb="3" eb="5">
      <t>キタイ</t>
    </rPh>
    <rPh sb="5" eb="7">
      <t>ネンリョウ</t>
    </rPh>
    <phoneticPr fontId="1"/>
  </si>
  <si>
    <t>軽・普通自動車</t>
    <rPh sb="0" eb="1">
      <t>ケイ</t>
    </rPh>
    <rPh sb="2" eb="4">
      <t>フツウ</t>
    </rPh>
    <rPh sb="4" eb="7">
      <t>ジドウシャ</t>
    </rPh>
    <phoneticPr fontId="1"/>
  </si>
  <si>
    <t>二輪車・バイク</t>
    <rPh sb="0" eb="3">
      <t>ニリンシャ</t>
    </rPh>
    <phoneticPr fontId="1"/>
  </si>
  <si>
    <t>塵芥車</t>
    <rPh sb="0" eb="1">
      <t>チリ</t>
    </rPh>
    <rPh sb="1" eb="2">
      <t>アクタ</t>
    </rPh>
    <rPh sb="2" eb="3">
      <t>グルマ</t>
    </rPh>
    <phoneticPr fontId="1"/>
  </si>
  <si>
    <t>自動車等消耗品</t>
    <rPh sb="0" eb="3">
      <t>ジドウシャ</t>
    </rPh>
    <rPh sb="3" eb="4">
      <t>トウ</t>
    </rPh>
    <rPh sb="4" eb="6">
      <t>ショウモウ</t>
    </rPh>
    <rPh sb="6" eb="7">
      <t>ヒン</t>
    </rPh>
    <phoneticPr fontId="1"/>
  </si>
  <si>
    <t>消防車両</t>
    <rPh sb="0" eb="2">
      <t>ショウボウ</t>
    </rPh>
    <rPh sb="2" eb="4">
      <t>シャリョウ</t>
    </rPh>
    <phoneticPr fontId="1"/>
  </si>
  <si>
    <t>消防用品・資材・器具</t>
    <rPh sb="0" eb="2">
      <t>ショウボウ</t>
    </rPh>
    <rPh sb="2" eb="4">
      <t>ヨウヒン</t>
    </rPh>
    <rPh sb="5" eb="7">
      <t>シザイ</t>
    </rPh>
    <rPh sb="8" eb="10">
      <t>キグ</t>
    </rPh>
    <phoneticPr fontId="1"/>
  </si>
  <si>
    <t>消防用被服類</t>
    <rPh sb="0" eb="3">
      <t>ショウボウヨウ</t>
    </rPh>
    <rPh sb="3" eb="5">
      <t>ヒフク</t>
    </rPh>
    <rPh sb="5" eb="6">
      <t>ルイ</t>
    </rPh>
    <phoneticPr fontId="1"/>
  </si>
  <si>
    <t>防災用品・災害用備蓄品</t>
    <rPh sb="0" eb="2">
      <t>ボウサイ</t>
    </rPh>
    <rPh sb="2" eb="4">
      <t>ヨウヒン</t>
    </rPh>
    <rPh sb="5" eb="7">
      <t>サイガイ</t>
    </rPh>
    <rPh sb="7" eb="8">
      <t>ヨウ</t>
    </rPh>
    <rPh sb="8" eb="10">
      <t>ビチク</t>
    </rPh>
    <rPh sb="10" eb="11">
      <t>ヒン</t>
    </rPh>
    <phoneticPr fontId="1"/>
  </si>
  <si>
    <t>被服類</t>
    <rPh sb="0" eb="2">
      <t>ヒフク</t>
    </rPh>
    <rPh sb="2" eb="3">
      <t>ルイ</t>
    </rPh>
    <phoneticPr fontId="1"/>
  </si>
  <si>
    <t>タオル・寝具</t>
    <rPh sb="4" eb="6">
      <t>シング</t>
    </rPh>
    <phoneticPr fontId="1"/>
  </si>
  <si>
    <t>雨具</t>
    <rPh sb="0" eb="2">
      <t>アマグ</t>
    </rPh>
    <phoneticPr fontId="1"/>
  </si>
  <si>
    <t>腕章</t>
    <rPh sb="0" eb="2">
      <t>ワンショウ</t>
    </rPh>
    <phoneticPr fontId="1"/>
  </si>
  <si>
    <t>履物</t>
    <rPh sb="0" eb="2">
      <t>ハキモノ</t>
    </rPh>
    <phoneticPr fontId="1"/>
  </si>
  <si>
    <t>スポーツ用品・用具</t>
    <rPh sb="4" eb="6">
      <t>ヨウヒン</t>
    </rPh>
    <rPh sb="7" eb="9">
      <t>ヨウグ</t>
    </rPh>
    <phoneticPr fontId="1"/>
  </si>
  <si>
    <t>体育・遊戯器具</t>
    <rPh sb="0" eb="2">
      <t>タイイク</t>
    </rPh>
    <rPh sb="3" eb="5">
      <t>ユウギ</t>
    </rPh>
    <rPh sb="5" eb="7">
      <t>キグ</t>
    </rPh>
    <phoneticPr fontId="1"/>
  </si>
  <si>
    <t>看板・サイン・表示板</t>
    <rPh sb="0" eb="2">
      <t>カンバン</t>
    </rPh>
    <rPh sb="7" eb="10">
      <t>ヒョウジバン</t>
    </rPh>
    <phoneticPr fontId="1"/>
  </si>
  <si>
    <t>幕・旗</t>
    <rPh sb="0" eb="1">
      <t>マク</t>
    </rPh>
    <rPh sb="2" eb="3">
      <t>ハタ</t>
    </rPh>
    <phoneticPr fontId="1"/>
  </si>
  <si>
    <t>記章・徽章</t>
    <rPh sb="0" eb="2">
      <t>キショウ</t>
    </rPh>
    <rPh sb="3" eb="4">
      <t>キ</t>
    </rPh>
    <rPh sb="4" eb="5">
      <t>ショウ</t>
    </rPh>
    <phoneticPr fontId="1"/>
  </si>
  <si>
    <t>啓発用のぼり・横断幕等</t>
    <rPh sb="0" eb="3">
      <t>ケイハツヨウ</t>
    </rPh>
    <rPh sb="7" eb="10">
      <t>オウダンマク</t>
    </rPh>
    <rPh sb="10" eb="11">
      <t>トウ</t>
    </rPh>
    <phoneticPr fontId="1"/>
  </si>
  <si>
    <t>日用雑貨</t>
    <rPh sb="0" eb="2">
      <t>ニチヨウ</t>
    </rPh>
    <rPh sb="2" eb="4">
      <t>ザッカ</t>
    </rPh>
    <phoneticPr fontId="1"/>
  </si>
  <si>
    <t>荒物・金物</t>
    <rPh sb="0" eb="2">
      <t>アラモノ</t>
    </rPh>
    <rPh sb="3" eb="5">
      <t>カナモノ</t>
    </rPh>
    <phoneticPr fontId="1"/>
  </si>
  <si>
    <t>陶磁器・漆器</t>
    <rPh sb="0" eb="3">
      <t>トウジキ</t>
    </rPh>
    <rPh sb="4" eb="6">
      <t>シッキ</t>
    </rPh>
    <phoneticPr fontId="1"/>
  </si>
  <si>
    <t>時計・貴金属</t>
    <rPh sb="0" eb="2">
      <t>トケイ</t>
    </rPh>
    <rPh sb="3" eb="6">
      <t>キキンゾク</t>
    </rPh>
    <phoneticPr fontId="1"/>
  </si>
  <si>
    <t>園芸用品</t>
    <rPh sb="0" eb="2">
      <t>エンゲイ</t>
    </rPh>
    <rPh sb="2" eb="4">
      <t>ヨウヒン</t>
    </rPh>
    <phoneticPr fontId="1"/>
  </si>
  <si>
    <t>市指定ごみ袋製造</t>
    <rPh sb="0" eb="1">
      <t>シ</t>
    </rPh>
    <rPh sb="1" eb="3">
      <t>シテイ</t>
    </rPh>
    <rPh sb="5" eb="6">
      <t>フクロ</t>
    </rPh>
    <rPh sb="6" eb="8">
      <t>セイゾウ</t>
    </rPh>
    <phoneticPr fontId="1"/>
  </si>
  <si>
    <t>ギフト・記念品</t>
    <rPh sb="4" eb="7">
      <t>キネンヒン</t>
    </rPh>
    <phoneticPr fontId="1"/>
  </si>
  <si>
    <t>美術品・陶芸品</t>
    <rPh sb="0" eb="2">
      <t>ビジュツ</t>
    </rPh>
    <rPh sb="2" eb="3">
      <t>ヒン</t>
    </rPh>
    <rPh sb="4" eb="6">
      <t>トウゲイ</t>
    </rPh>
    <rPh sb="6" eb="7">
      <t>ヒン</t>
    </rPh>
    <phoneticPr fontId="1"/>
  </si>
  <si>
    <t>鉄鋼・非鉄鋼製品</t>
    <rPh sb="0" eb="2">
      <t>テッコウ</t>
    </rPh>
    <rPh sb="3" eb="4">
      <t>ヒ</t>
    </rPh>
    <rPh sb="4" eb="6">
      <t>テッコウ</t>
    </rPh>
    <rPh sb="6" eb="8">
      <t>セイヒン</t>
    </rPh>
    <phoneticPr fontId="1"/>
  </si>
  <si>
    <t>建材</t>
    <rPh sb="0" eb="1">
      <t>ケン</t>
    </rPh>
    <rPh sb="1" eb="2">
      <t>ザイ</t>
    </rPh>
    <phoneticPr fontId="1"/>
  </si>
  <si>
    <t>木材</t>
    <rPh sb="0" eb="2">
      <t>モクザイ</t>
    </rPh>
    <phoneticPr fontId="1"/>
  </si>
  <si>
    <t>常温合材</t>
    <rPh sb="0" eb="2">
      <t>ジョウオン</t>
    </rPh>
    <rPh sb="2" eb="3">
      <t>ゴウ</t>
    </rPh>
    <rPh sb="3" eb="4">
      <t>ザイ</t>
    </rPh>
    <phoneticPr fontId="1"/>
  </si>
  <si>
    <t>石材・砕石・その他道路用資材</t>
    <rPh sb="0" eb="2">
      <t>セキザイ</t>
    </rPh>
    <rPh sb="3" eb="4">
      <t>クダ</t>
    </rPh>
    <rPh sb="4" eb="5">
      <t>イシ</t>
    </rPh>
    <rPh sb="8" eb="9">
      <t>タ</t>
    </rPh>
    <rPh sb="9" eb="11">
      <t>ドウロ</t>
    </rPh>
    <rPh sb="11" eb="12">
      <t>ヨウ</t>
    </rPh>
    <rPh sb="12" eb="14">
      <t>シザイ</t>
    </rPh>
    <phoneticPr fontId="1"/>
  </si>
  <si>
    <t>ガラス・鏡</t>
    <rPh sb="4" eb="5">
      <t>カガミ</t>
    </rPh>
    <phoneticPr fontId="1"/>
  </si>
  <si>
    <t>コンクリート製品</t>
    <rPh sb="6" eb="8">
      <t>セイヒン</t>
    </rPh>
    <phoneticPr fontId="1"/>
  </si>
  <si>
    <t>標識・交通安全資材</t>
    <rPh sb="0" eb="2">
      <t>ヒョウシキ</t>
    </rPh>
    <rPh sb="3" eb="5">
      <t>コウツウ</t>
    </rPh>
    <rPh sb="5" eb="7">
      <t>アンゼン</t>
    </rPh>
    <rPh sb="7" eb="9">
      <t>シザイ</t>
    </rPh>
    <phoneticPr fontId="1"/>
  </si>
  <si>
    <t>建具・畳</t>
    <rPh sb="0" eb="2">
      <t>タテグ</t>
    </rPh>
    <rPh sb="3" eb="4">
      <t>タタミ</t>
    </rPh>
    <phoneticPr fontId="1"/>
  </si>
  <si>
    <t>上・下水道用資材</t>
    <rPh sb="0" eb="1">
      <t>ウエ</t>
    </rPh>
    <rPh sb="2" eb="5">
      <t>ゲスイドウ</t>
    </rPh>
    <rPh sb="5" eb="6">
      <t>ヨウ</t>
    </rPh>
    <rPh sb="6" eb="8">
      <t>シザイ</t>
    </rPh>
    <phoneticPr fontId="1"/>
  </si>
  <si>
    <t>塗料</t>
    <rPh sb="0" eb="2">
      <t>トリョウ</t>
    </rPh>
    <phoneticPr fontId="1"/>
  </si>
  <si>
    <t>自動車</t>
    <rPh sb="0" eb="3">
      <t>ジドウシャ</t>
    </rPh>
    <phoneticPr fontId="1"/>
  </si>
  <si>
    <t>二輪車・自転車</t>
    <rPh sb="0" eb="3">
      <t>ニリンシャ</t>
    </rPh>
    <rPh sb="4" eb="7">
      <t>ジテンシャ</t>
    </rPh>
    <phoneticPr fontId="1"/>
  </si>
  <si>
    <t>機械・機器類</t>
    <rPh sb="0" eb="2">
      <t>キカイ</t>
    </rPh>
    <rPh sb="3" eb="6">
      <t>キキルイ</t>
    </rPh>
    <phoneticPr fontId="1"/>
  </si>
  <si>
    <t>古紙</t>
    <rPh sb="0" eb="2">
      <t>コシ</t>
    </rPh>
    <phoneticPr fontId="1"/>
  </si>
  <si>
    <t>作業用保安用品</t>
    <rPh sb="0" eb="3">
      <t>サギョウヨウ</t>
    </rPh>
    <rPh sb="3" eb="5">
      <t>ホアン</t>
    </rPh>
    <rPh sb="5" eb="7">
      <t>ヨウヒン</t>
    </rPh>
    <phoneticPr fontId="1"/>
  </si>
  <si>
    <t>選挙用物品・機器</t>
    <rPh sb="0" eb="3">
      <t>センキョヨウ</t>
    </rPh>
    <rPh sb="3" eb="5">
      <t>ブッピン</t>
    </rPh>
    <rPh sb="6" eb="8">
      <t>キキ</t>
    </rPh>
    <phoneticPr fontId="1"/>
  </si>
  <si>
    <t>茶の葉</t>
    <rPh sb="0" eb="1">
      <t>チャ</t>
    </rPh>
    <rPh sb="2" eb="3">
      <t>ハ</t>
    </rPh>
    <phoneticPr fontId="1"/>
  </si>
  <si>
    <t>空調設備</t>
    <rPh sb="0" eb="2">
      <t>クウチョウ</t>
    </rPh>
    <rPh sb="2" eb="4">
      <t>セツビ</t>
    </rPh>
    <phoneticPr fontId="1"/>
  </si>
  <si>
    <t>照明設備</t>
    <rPh sb="0" eb="2">
      <t>ショウメイ</t>
    </rPh>
    <rPh sb="2" eb="4">
      <t>セツビ</t>
    </rPh>
    <phoneticPr fontId="1"/>
  </si>
  <si>
    <t>音響設備</t>
    <rPh sb="0" eb="2">
      <t>オンキョウ</t>
    </rPh>
    <rPh sb="2" eb="4">
      <t>セツビ</t>
    </rPh>
    <phoneticPr fontId="1"/>
  </si>
  <si>
    <t>電気設備</t>
    <rPh sb="0" eb="2">
      <t>デンキ</t>
    </rPh>
    <rPh sb="2" eb="4">
      <t>セツビ</t>
    </rPh>
    <phoneticPr fontId="1"/>
  </si>
  <si>
    <t>機械器具</t>
    <rPh sb="0" eb="2">
      <t>キカイ</t>
    </rPh>
    <rPh sb="2" eb="4">
      <t>キグ</t>
    </rPh>
    <phoneticPr fontId="1"/>
  </si>
  <si>
    <t>自動ドア</t>
    <rPh sb="0" eb="2">
      <t>ジドウ</t>
    </rPh>
    <phoneticPr fontId="1"/>
  </si>
  <si>
    <t>通信器具</t>
    <rPh sb="0" eb="2">
      <t>ツウシン</t>
    </rPh>
    <rPh sb="2" eb="4">
      <t>キグ</t>
    </rPh>
    <phoneticPr fontId="1"/>
  </si>
  <si>
    <t>情報処理機器</t>
    <rPh sb="0" eb="2">
      <t>ジョウホウ</t>
    </rPh>
    <rPh sb="2" eb="4">
      <t>ショリ</t>
    </rPh>
    <rPh sb="4" eb="6">
      <t>キキ</t>
    </rPh>
    <phoneticPr fontId="1"/>
  </si>
  <si>
    <t>遊具・体育器具</t>
    <rPh sb="0" eb="2">
      <t>ユウグ</t>
    </rPh>
    <rPh sb="3" eb="5">
      <t>タイイク</t>
    </rPh>
    <rPh sb="5" eb="7">
      <t>キグ</t>
    </rPh>
    <phoneticPr fontId="1"/>
  </si>
  <si>
    <t>医療用機械器具</t>
    <rPh sb="0" eb="3">
      <t>イリョウヨウ</t>
    </rPh>
    <rPh sb="3" eb="5">
      <t>キカイ</t>
    </rPh>
    <rPh sb="5" eb="7">
      <t>キグ</t>
    </rPh>
    <phoneticPr fontId="1"/>
  </si>
  <si>
    <t>特定建築設備等</t>
    <rPh sb="0" eb="2">
      <t>トクテイ</t>
    </rPh>
    <rPh sb="2" eb="4">
      <t>ケンチク</t>
    </rPh>
    <rPh sb="4" eb="6">
      <t>セツビ</t>
    </rPh>
    <rPh sb="6" eb="7">
      <t>トウ</t>
    </rPh>
    <phoneticPr fontId="1"/>
  </si>
  <si>
    <t>昇降機等</t>
    <rPh sb="0" eb="3">
      <t>ショウコウキ</t>
    </rPh>
    <rPh sb="3" eb="4">
      <t>トウ</t>
    </rPh>
    <phoneticPr fontId="1"/>
  </si>
  <si>
    <t>消防設備</t>
    <rPh sb="0" eb="2">
      <t>ショウボウ</t>
    </rPh>
    <rPh sb="2" eb="4">
      <t>セツビ</t>
    </rPh>
    <phoneticPr fontId="1"/>
  </si>
  <si>
    <t>防火設備</t>
    <rPh sb="0" eb="2">
      <t>ボウカ</t>
    </rPh>
    <rPh sb="2" eb="4">
      <t>セツビ</t>
    </rPh>
    <phoneticPr fontId="1"/>
  </si>
  <si>
    <t>水道機器</t>
    <rPh sb="0" eb="2">
      <t>スイドウ</t>
    </rPh>
    <rPh sb="2" eb="3">
      <t>キ</t>
    </rPh>
    <rPh sb="3" eb="4">
      <t>ウツワ</t>
    </rPh>
    <phoneticPr fontId="1"/>
  </si>
  <si>
    <t>浄化槽</t>
    <rPh sb="0" eb="3">
      <t>ジョウカソウ</t>
    </rPh>
    <phoneticPr fontId="1"/>
  </si>
  <si>
    <t>受水槽・高架水槽（清掃含む）</t>
    <rPh sb="0" eb="1">
      <t>ウ</t>
    </rPh>
    <rPh sb="1" eb="3">
      <t>スイソウ</t>
    </rPh>
    <rPh sb="4" eb="6">
      <t>コウカ</t>
    </rPh>
    <rPh sb="6" eb="8">
      <t>スイソウ</t>
    </rPh>
    <rPh sb="9" eb="11">
      <t>セイソウ</t>
    </rPh>
    <rPh sb="11" eb="12">
      <t>フク</t>
    </rPh>
    <phoneticPr fontId="1"/>
  </si>
  <si>
    <t>舞台吊物</t>
    <rPh sb="0" eb="2">
      <t>ブタイ</t>
    </rPh>
    <rPh sb="2" eb="3">
      <t>ツリ</t>
    </rPh>
    <rPh sb="3" eb="4">
      <t>モノ</t>
    </rPh>
    <phoneticPr fontId="1"/>
  </si>
  <si>
    <t>電気保安管理</t>
    <rPh sb="0" eb="2">
      <t>デンキ</t>
    </rPh>
    <rPh sb="2" eb="4">
      <t>ホアン</t>
    </rPh>
    <rPh sb="4" eb="6">
      <t>カンリ</t>
    </rPh>
    <phoneticPr fontId="1"/>
  </si>
  <si>
    <t>受水槽・高架水槽</t>
    <rPh sb="0" eb="1">
      <t>ウ</t>
    </rPh>
    <rPh sb="1" eb="3">
      <t>スイソウ</t>
    </rPh>
    <rPh sb="4" eb="6">
      <t>コウカ</t>
    </rPh>
    <rPh sb="6" eb="8">
      <t>スイソウ</t>
    </rPh>
    <phoneticPr fontId="1"/>
  </si>
  <si>
    <t>施設総合維持管理</t>
    <rPh sb="0" eb="2">
      <t>シセツ</t>
    </rPh>
    <rPh sb="2" eb="4">
      <t>ソウゴウ</t>
    </rPh>
    <rPh sb="4" eb="6">
      <t>イジ</t>
    </rPh>
    <rPh sb="6" eb="8">
      <t>カンリ</t>
    </rPh>
    <phoneticPr fontId="1"/>
  </si>
  <si>
    <t>建築物環境衛生管理</t>
    <rPh sb="0" eb="3">
      <t>ケンチクブツ</t>
    </rPh>
    <rPh sb="3" eb="5">
      <t>カンキョウ</t>
    </rPh>
    <rPh sb="5" eb="7">
      <t>エイセイ</t>
    </rPh>
    <rPh sb="7" eb="9">
      <t>カンリ</t>
    </rPh>
    <phoneticPr fontId="1"/>
  </si>
  <si>
    <t>特定建築物調査</t>
    <rPh sb="0" eb="2">
      <t>トクテイ</t>
    </rPh>
    <rPh sb="2" eb="5">
      <t>ケンチクブツ</t>
    </rPh>
    <rPh sb="5" eb="7">
      <t>チョウサ</t>
    </rPh>
    <phoneticPr fontId="1"/>
  </si>
  <si>
    <t>公園・緑地等管理</t>
    <rPh sb="0" eb="2">
      <t>コウエン</t>
    </rPh>
    <rPh sb="3" eb="5">
      <t>リョクチ</t>
    </rPh>
    <rPh sb="5" eb="6">
      <t>トウ</t>
    </rPh>
    <rPh sb="6" eb="8">
      <t>カンリ</t>
    </rPh>
    <phoneticPr fontId="1"/>
  </si>
  <si>
    <t>車検・点検・整備・修理（軽・普通自動車）</t>
    <rPh sb="0" eb="2">
      <t>シャケン</t>
    </rPh>
    <rPh sb="3" eb="5">
      <t>テンケン</t>
    </rPh>
    <rPh sb="6" eb="8">
      <t>セイビ</t>
    </rPh>
    <rPh sb="9" eb="11">
      <t>シュウリ</t>
    </rPh>
    <rPh sb="12" eb="13">
      <t>ケイ</t>
    </rPh>
    <rPh sb="14" eb="16">
      <t>フツウ</t>
    </rPh>
    <rPh sb="16" eb="19">
      <t>ジドウシャ</t>
    </rPh>
    <phoneticPr fontId="1"/>
  </si>
  <si>
    <t>車検・点検・整備・修理（バス）</t>
    <rPh sb="0" eb="2">
      <t>シャケン</t>
    </rPh>
    <rPh sb="3" eb="5">
      <t>テンケン</t>
    </rPh>
    <rPh sb="6" eb="8">
      <t>セイビ</t>
    </rPh>
    <rPh sb="9" eb="11">
      <t>シュウリ</t>
    </rPh>
    <phoneticPr fontId="1"/>
  </si>
  <si>
    <t>車検・点検・整備・修理（二輪車・バイク）</t>
    <rPh sb="0" eb="2">
      <t>シャケン</t>
    </rPh>
    <rPh sb="3" eb="5">
      <t>テンケン</t>
    </rPh>
    <rPh sb="6" eb="8">
      <t>セイビ</t>
    </rPh>
    <rPh sb="9" eb="11">
      <t>シュウリ</t>
    </rPh>
    <rPh sb="12" eb="15">
      <t>ニリンシャ</t>
    </rPh>
    <phoneticPr fontId="1"/>
  </si>
  <si>
    <t>車検・点検・整備・修理（特殊車両）</t>
    <rPh sb="0" eb="2">
      <t>シャケン</t>
    </rPh>
    <rPh sb="3" eb="5">
      <t>テンケン</t>
    </rPh>
    <rPh sb="6" eb="8">
      <t>セイビ</t>
    </rPh>
    <rPh sb="9" eb="11">
      <t>シュウリ</t>
    </rPh>
    <rPh sb="12" eb="14">
      <t>トクシュ</t>
    </rPh>
    <rPh sb="14" eb="16">
      <t>シャリョウ</t>
    </rPh>
    <phoneticPr fontId="1"/>
  </si>
  <si>
    <t>庁舎、施設清掃</t>
    <rPh sb="0" eb="2">
      <t>チョウシャ</t>
    </rPh>
    <rPh sb="3" eb="5">
      <t>シセツ</t>
    </rPh>
    <rPh sb="5" eb="7">
      <t>セイソウ</t>
    </rPh>
    <phoneticPr fontId="1"/>
  </si>
  <si>
    <t>空調設備清掃</t>
    <rPh sb="0" eb="2">
      <t>クウチョウ</t>
    </rPh>
    <rPh sb="2" eb="4">
      <t>セツビ</t>
    </rPh>
    <rPh sb="4" eb="6">
      <t>セイソウ</t>
    </rPh>
    <phoneticPr fontId="1"/>
  </si>
  <si>
    <t>殺菌・消毒</t>
    <rPh sb="0" eb="2">
      <t>サッキン</t>
    </rPh>
    <rPh sb="3" eb="5">
      <t>ショウドク</t>
    </rPh>
    <phoneticPr fontId="1"/>
  </si>
  <si>
    <t>害虫駆除</t>
    <rPh sb="0" eb="2">
      <t>ガイチュウ</t>
    </rPh>
    <rPh sb="2" eb="4">
      <t>クジョ</t>
    </rPh>
    <phoneticPr fontId="1"/>
  </si>
  <si>
    <t>植木管理</t>
    <rPh sb="0" eb="2">
      <t>ウエキ</t>
    </rPh>
    <rPh sb="2" eb="4">
      <t>カンリ</t>
    </rPh>
    <phoneticPr fontId="1"/>
  </si>
  <si>
    <t>草刈・除草</t>
    <rPh sb="0" eb="2">
      <t>クサカリ</t>
    </rPh>
    <rPh sb="3" eb="5">
      <t>ジョソウ</t>
    </rPh>
    <phoneticPr fontId="1"/>
  </si>
  <si>
    <t>常駐警備</t>
    <rPh sb="0" eb="2">
      <t>ジョウチュウ</t>
    </rPh>
    <rPh sb="2" eb="4">
      <t>ケイビ</t>
    </rPh>
    <phoneticPr fontId="1"/>
  </si>
  <si>
    <t>機械警備</t>
    <rPh sb="0" eb="2">
      <t>キカイ</t>
    </rPh>
    <rPh sb="2" eb="4">
      <t>ケイビ</t>
    </rPh>
    <phoneticPr fontId="1"/>
  </si>
  <si>
    <t>交通誘導・雑踏警備</t>
    <rPh sb="0" eb="2">
      <t>コウツウ</t>
    </rPh>
    <rPh sb="2" eb="4">
      <t>ユウドウ</t>
    </rPh>
    <rPh sb="5" eb="7">
      <t>ザットウ</t>
    </rPh>
    <rPh sb="7" eb="9">
      <t>ケイビ</t>
    </rPh>
    <phoneticPr fontId="1"/>
  </si>
  <si>
    <t>産業・建設機器</t>
    <rPh sb="0" eb="2">
      <t>サンギョウ</t>
    </rPh>
    <rPh sb="3" eb="5">
      <t>ケンセツ</t>
    </rPh>
    <rPh sb="5" eb="7">
      <t>キキ</t>
    </rPh>
    <phoneticPr fontId="1"/>
  </si>
  <si>
    <t>特殊車両</t>
    <rPh sb="0" eb="2">
      <t>トクシュ</t>
    </rPh>
    <rPh sb="2" eb="4">
      <t>シャリョウ</t>
    </rPh>
    <phoneticPr fontId="1"/>
  </si>
  <si>
    <t>仮設建物・簡易施設</t>
    <rPh sb="0" eb="2">
      <t>カセツ</t>
    </rPh>
    <rPh sb="2" eb="4">
      <t>タテモノ</t>
    </rPh>
    <rPh sb="5" eb="7">
      <t>カンイ</t>
    </rPh>
    <rPh sb="7" eb="9">
      <t>シセツ</t>
    </rPh>
    <phoneticPr fontId="1"/>
  </si>
  <si>
    <t>OA機器・事務用器具</t>
    <rPh sb="2" eb="4">
      <t>キキ</t>
    </rPh>
    <rPh sb="5" eb="8">
      <t>ジムヨウ</t>
    </rPh>
    <rPh sb="8" eb="10">
      <t>キグ</t>
    </rPh>
    <phoneticPr fontId="1"/>
  </si>
  <si>
    <t>イベント用品</t>
    <rPh sb="4" eb="6">
      <t>ヨウヒン</t>
    </rPh>
    <phoneticPr fontId="1"/>
  </si>
  <si>
    <t>建物</t>
    <rPh sb="0" eb="2">
      <t>タテモノ</t>
    </rPh>
    <phoneticPr fontId="1"/>
  </si>
  <si>
    <t>ダイオキシン類測定</t>
    <rPh sb="6" eb="7">
      <t>ルイ</t>
    </rPh>
    <rPh sb="7" eb="9">
      <t>ソクテイ</t>
    </rPh>
    <phoneticPr fontId="1"/>
  </si>
  <si>
    <t>排ガス・臭気・大気測定</t>
    <rPh sb="0" eb="1">
      <t>ハイ</t>
    </rPh>
    <rPh sb="4" eb="6">
      <t>シュウキ</t>
    </rPh>
    <rPh sb="7" eb="9">
      <t>タイキ</t>
    </rPh>
    <rPh sb="9" eb="11">
      <t>ソクテイ</t>
    </rPh>
    <phoneticPr fontId="1"/>
  </si>
  <si>
    <t>アスベスト濃度測定</t>
    <rPh sb="5" eb="7">
      <t>ノウド</t>
    </rPh>
    <rPh sb="7" eb="9">
      <t>ソクテイ</t>
    </rPh>
    <phoneticPr fontId="1"/>
  </si>
  <si>
    <t>水質測定</t>
    <rPh sb="0" eb="2">
      <t>スイシツ</t>
    </rPh>
    <rPh sb="2" eb="4">
      <t>ソクテイ</t>
    </rPh>
    <phoneticPr fontId="1"/>
  </si>
  <si>
    <t>土壌測定</t>
    <rPh sb="0" eb="2">
      <t>ドジョウ</t>
    </rPh>
    <rPh sb="2" eb="4">
      <t>ソクテイ</t>
    </rPh>
    <phoneticPr fontId="1"/>
  </si>
  <si>
    <t>騒音・振動その他環境測定</t>
    <rPh sb="0" eb="2">
      <t>ソウオン</t>
    </rPh>
    <rPh sb="3" eb="5">
      <t>シンドウ</t>
    </rPh>
    <rPh sb="7" eb="8">
      <t>タ</t>
    </rPh>
    <rPh sb="8" eb="10">
      <t>カンキョウ</t>
    </rPh>
    <rPh sb="10" eb="12">
      <t>ソクテイ</t>
    </rPh>
    <phoneticPr fontId="1"/>
  </si>
  <si>
    <t>漏水調査</t>
    <rPh sb="0" eb="2">
      <t>ロウスイ</t>
    </rPh>
    <rPh sb="2" eb="4">
      <t>チョウサ</t>
    </rPh>
    <phoneticPr fontId="1"/>
  </si>
  <si>
    <t>身体検査</t>
    <rPh sb="0" eb="2">
      <t>シンタイ</t>
    </rPh>
    <rPh sb="2" eb="4">
      <t>ケンサ</t>
    </rPh>
    <phoneticPr fontId="1"/>
  </si>
  <si>
    <t>細菌検査</t>
    <rPh sb="0" eb="2">
      <t>サイキン</t>
    </rPh>
    <rPh sb="2" eb="4">
      <t>ケンサ</t>
    </rPh>
    <phoneticPr fontId="1"/>
  </si>
  <si>
    <t>安全・安心</t>
    <rPh sb="0" eb="2">
      <t>アンゼン</t>
    </rPh>
    <rPh sb="3" eb="5">
      <t>アンシン</t>
    </rPh>
    <phoneticPr fontId="1"/>
  </si>
  <si>
    <t>子育て・教育</t>
    <rPh sb="0" eb="2">
      <t>コソダ</t>
    </rPh>
    <rPh sb="4" eb="6">
      <t>キョウイク</t>
    </rPh>
    <phoneticPr fontId="1"/>
  </si>
  <si>
    <t>産業・交流</t>
    <rPh sb="0" eb="2">
      <t>サンギョウ</t>
    </rPh>
    <rPh sb="3" eb="5">
      <t>コウリュウ</t>
    </rPh>
    <phoneticPr fontId="1"/>
  </si>
  <si>
    <t>都市基盤・生活環境</t>
    <rPh sb="0" eb="2">
      <t>トシ</t>
    </rPh>
    <rPh sb="2" eb="4">
      <t>キバン</t>
    </rPh>
    <rPh sb="5" eb="7">
      <t>セイカツ</t>
    </rPh>
    <rPh sb="7" eb="9">
      <t>カンキョウ</t>
    </rPh>
    <phoneticPr fontId="1"/>
  </si>
  <si>
    <t>地域づくり・行政運営</t>
    <rPh sb="0" eb="2">
      <t>チイキ</t>
    </rPh>
    <rPh sb="6" eb="8">
      <t>ギョウセイ</t>
    </rPh>
    <rPh sb="8" eb="10">
      <t>ウンエイ</t>
    </rPh>
    <phoneticPr fontId="1"/>
  </si>
  <si>
    <t>システム開発・保守</t>
    <rPh sb="4" eb="6">
      <t>カイハツ</t>
    </rPh>
    <rPh sb="7" eb="9">
      <t>ホシュ</t>
    </rPh>
    <phoneticPr fontId="1"/>
  </si>
  <si>
    <t>システム開発・保守（土木・積算・保守）</t>
    <rPh sb="4" eb="6">
      <t>カイハツ</t>
    </rPh>
    <rPh sb="7" eb="9">
      <t>ホシュ</t>
    </rPh>
    <rPh sb="10" eb="12">
      <t>ドボク</t>
    </rPh>
    <rPh sb="13" eb="15">
      <t>セキサン</t>
    </rPh>
    <rPh sb="16" eb="18">
      <t>ホシュ</t>
    </rPh>
    <phoneticPr fontId="1"/>
  </si>
  <si>
    <t>システム開発（医療）</t>
    <rPh sb="4" eb="6">
      <t>カイハツ</t>
    </rPh>
    <rPh sb="7" eb="9">
      <t>イリョウ</t>
    </rPh>
    <phoneticPr fontId="1"/>
  </si>
  <si>
    <t>データ集計・処理</t>
    <rPh sb="3" eb="5">
      <t>シュウケイ</t>
    </rPh>
    <rPh sb="6" eb="8">
      <t>ショリ</t>
    </rPh>
    <phoneticPr fontId="1"/>
  </si>
  <si>
    <t>データ・パンチ入力</t>
    <rPh sb="7" eb="9">
      <t>ニュウリョク</t>
    </rPh>
    <phoneticPr fontId="1"/>
  </si>
  <si>
    <t>レセプト点検</t>
    <rPh sb="4" eb="6">
      <t>テンケン</t>
    </rPh>
    <phoneticPr fontId="1"/>
  </si>
  <si>
    <t>会議録作成</t>
    <rPh sb="0" eb="2">
      <t>カイギ</t>
    </rPh>
    <rPh sb="2" eb="3">
      <t>ロク</t>
    </rPh>
    <rPh sb="3" eb="5">
      <t>サクセイ</t>
    </rPh>
    <phoneticPr fontId="1"/>
  </si>
  <si>
    <t>航空写真・地理空間情報処理</t>
    <rPh sb="0" eb="2">
      <t>コウクウ</t>
    </rPh>
    <rPh sb="2" eb="4">
      <t>シャシン</t>
    </rPh>
    <rPh sb="5" eb="7">
      <t>チリ</t>
    </rPh>
    <rPh sb="7" eb="9">
      <t>クウカン</t>
    </rPh>
    <rPh sb="9" eb="11">
      <t>ジョウホウ</t>
    </rPh>
    <rPh sb="11" eb="13">
      <t>ショリ</t>
    </rPh>
    <phoneticPr fontId="1"/>
  </si>
  <si>
    <t>地図作成・修正</t>
    <rPh sb="0" eb="2">
      <t>チズ</t>
    </rPh>
    <rPh sb="2" eb="4">
      <t>サクセイ</t>
    </rPh>
    <rPh sb="5" eb="7">
      <t>シュウセイ</t>
    </rPh>
    <phoneticPr fontId="1"/>
  </si>
  <si>
    <t>情報関連コンサルティング</t>
    <rPh sb="0" eb="2">
      <t>ジョウホウ</t>
    </rPh>
    <rPh sb="2" eb="4">
      <t>カンレン</t>
    </rPh>
    <phoneticPr fontId="1"/>
  </si>
  <si>
    <t>各種通信サービス</t>
    <rPh sb="0" eb="2">
      <t>カクシュ</t>
    </rPh>
    <rPh sb="2" eb="4">
      <t>ツウシン</t>
    </rPh>
    <phoneticPr fontId="1"/>
  </si>
  <si>
    <t>イベント企画・運営</t>
    <rPh sb="4" eb="6">
      <t>キカク</t>
    </rPh>
    <rPh sb="7" eb="9">
      <t>ウンエイ</t>
    </rPh>
    <phoneticPr fontId="1"/>
  </si>
  <si>
    <t>会場設営</t>
    <rPh sb="0" eb="2">
      <t>カイジョウ</t>
    </rPh>
    <rPh sb="2" eb="4">
      <t>セツエイ</t>
    </rPh>
    <phoneticPr fontId="1"/>
  </si>
  <si>
    <t>看板の製作・設置</t>
    <rPh sb="0" eb="2">
      <t>カンバン</t>
    </rPh>
    <rPh sb="3" eb="5">
      <t>セイサク</t>
    </rPh>
    <rPh sb="6" eb="8">
      <t>セッチ</t>
    </rPh>
    <phoneticPr fontId="1"/>
  </si>
  <si>
    <t>選挙用掲示板の設置・管理・撤去</t>
    <rPh sb="0" eb="3">
      <t>センキョヨウ</t>
    </rPh>
    <rPh sb="3" eb="6">
      <t>ケイジバン</t>
    </rPh>
    <rPh sb="7" eb="9">
      <t>セッチ</t>
    </rPh>
    <rPh sb="10" eb="12">
      <t>カンリ</t>
    </rPh>
    <rPh sb="13" eb="15">
      <t>テッキョ</t>
    </rPh>
    <phoneticPr fontId="1"/>
  </si>
  <si>
    <t>デザイン企画</t>
    <rPh sb="4" eb="6">
      <t>キカク</t>
    </rPh>
    <phoneticPr fontId="1"/>
  </si>
  <si>
    <t>一般廃棄物（収集・運搬）</t>
    <rPh sb="0" eb="2">
      <t>イッパン</t>
    </rPh>
    <rPh sb="2" eb="5">
      <t>ハイキブツ</t>
    </rPh>
    <rPh sb="6" eb="8">
      <t>シュウシュウ</t>
    </rPh>
    <rPh sb="9" eb="11">
      <t>ウンパン</t>
    </rPh>
    <phoneticPr fontId="1"/>
  </si>
  <si>
    <t>一般廃棄物（中間処理・最終処分）</t>
    <rPh sb="0" eb="2">
      <t>イッパン</t>
    </rPh>
    <rPh sb="2" eb="5">
      <t>ハイキブツ</t>
    </rPh>
    <rPh sb="6" eb="8">
      <t>チュウカン</t>
    </rPh>
    <rPh sb="8" eb="10">
      <t>ショリ</t>
    </rPh>
    <rPh sb="11" eb="13">
      <t>サイシュウ</t>
    </rPh>
    <rPh sb="13" eb="15">
      <t>ショブン</t>
    </rPh>
    <phoneticPr fontId="1"/>
  </si>
  <si>
    <t>産業廃棄物（収集・運搬）</t>
    <rPh sb="0" eb="2">
      <t>サンギョウ</t>
    </rPh>
    <rPh sb="2" eb="5">
      <t>ハイキブツ</t>
    </rPh>
    <rPh sb="6" eb="8">
      <t>シュウシュウ</t>
    </rPh>
    <rPh sb="9" eb="11">
      <t>ウンパン</t>
    </rPh>
    <phoneticPr fontId="1"/>
  </si>
  <si>
    <t>産業廃棄物（中間処理・最終処分）</t>
    <rPh sb="0" eb="2">
      <t>サンギョウ</t>
    </rPh>
    <rPh sb="2" eb="5">
      <t>ハイキブツ</t>
    </rPh>
    <rPh sb="6" eb="8">
      <t>チュウカン</t>
    </rPh>
    <rPh sb="8" eb="10">
      <t>ショリ</t>
    </rPh>
    <rPh sb="11" eb="13">
      <t>サイシュウ</t>
    </rPh>
    <rPh sb="13" eb="15">
      <t>ショブン</t>
    </rPh>
    <phoneticPr fontId="1"/>
  </si>
  <si>
    <t>資源ごみ中間処理</t>
    <rPh sb="0" eb="2">
      <t>シゲン</t>
    </rPh>
    <rPh sb="4" eb="8">
      <t>チュウカンショリ</t>
    </rPh>
    <phoneticPr fontId="1"/>
  </si>
  <si>
    <t>バス運転</t>
    <rPh sb="2" eb="4">
      <t>ウンテン</t>
    </rPh>
    <phoneticPr fontId="1"/>
  </si>
  <si>
    <t>運送</t>
    <rPh sb="0" eb="2">
      <t>ウンソウ</t>
    </rPh>
    <phoneticPr fontId="1"/>
  </si>
  <si>
    <t>旅行・貸切バス</t>
    <rPh sb="0" eb="2">
      <t>リョコウ</t>
    </rPh>
    <rPh sb="3" eb="5">
      <t>カシキリ</t>
    </rPh>
    <phoneticPr fontId="1"/>
  </si>
  <si>
    <t>総務事務・軽作業受託</t>
    <rPh sb="0" eb="2">
      <t>ソウム</t>
    </rPh>
    <rPh sb="2" eb="4">
      <t>ジム</t>
    </rPh>
    <rPh sb="5" eb="8">
      <t>ケイサギョウ</t>
    </rPh>
    <rPh sb="8" eb="10">
      <t>ジュタク</t>
    </rPh>
    <phoneticPr fontId="1"/>
  </si>
  <si>
    <t>人材派遣</t>
    <rPh sb="0" eb="2">
      <t>ジンザイ</t>
    </rPh>
    <rPh sb="2" eb="4">
      <t>ハケン</t>
    </rPh>
    <phoneticPr fontId="1"/>
  </si>
  <si>
    <t>給食（学校・保育所）</t>
    <rPh sb="0" eb="2">
      <t>キュウショク</t>
    </rPh>
    <rPh sb="3" eb="5">
      <t>ガッコウ</t>
    </rPh>
    <rPh sb="6" eb="8">
      <t>ホイク</t>
    </rPh>
    <rPh sb="8" eb="9">
      <t>ショ</t>
    </rPh>
    <phoneticPr fontId="1"/>
  </si>
  <si>
    <t>簡易プールの設置・解体・収納（保育所）</t>
    <rPh sb="0" eb="2">
      <t>カンイ</t>
    </rPh>
    <rPh sb="6" eb="8">
      <t>セッチ</t>
    </rPh>
    <rPh sb="9" eb="11">
      <t>カイタイ</t>
    </rPh>
    <rPh sb="12" eb="14">
      <t>シュウノウ</t>
    </rPh>
    <rPh sb="15" eb="17">
      <t>ホイク</t>
    </rPh>
    <rPh sb="17" eb="18">
      <t>ショ</t>
    </rPh>
    <phoneticPr fontId="1"/>
  </si>
  <si>
    <t>音響照明操作</t>
    <rPh sb="0" eb="2">
      <t>オンキョウ</t>
    </rPh>
    <rPh sb="2" eb="4">
      <t>ショウメイ</t>
    </rPh>
    <rPh sb="4" eb="6">
      <t>ソウサ</t>
    </rPh>
    <phoneticPr fontId="1"/>
  </si>
  <si>
    <t>水道メーター検針</t>
    <rPh sb="0" eb="2">
      <t>スイドウ</t>
    </rPh>
    <rPh sb="6" eb="8">
      <t>ケンシン</t>
    </rPh>
    <phoneticPr fontId="1"/>
  </si>
  <si>
    <t>アスベスト除去</t>
    <rPh sb="5" eb="7">
      <t>ジョキョ</t>
    </rPh>
    <phoneticPr fontId="1"/>
  </si>
  <si>
    <t>新聞折込</t>
    <rPh sb="0" eb="2">
      <t>シンブン</t>
    </rPh>
    <rPh sb="2" eb="4">
      <t>オリコミ</t>
    </rPh>
    <phoneticPr fontId="1"/>
  </si>
  <si>
    <t>封入・封緘作業</t>
    <rPh sb="0" eb="2">
      <t>フウニュウ</t>
    </rPh>
    <rPh sb="3" eb="5">
      <t>フウカン</t>
    </rPh>
    <rPh sb="5" eb="7">
      <t>サギョウ</t>
    </rPh>
    <phoneticPr fontId="1"/>
  </si>
  <si>
    <t>宣伝、広告</t>
    <rPh sb="0" eb="2">
      <t>センデン</t>
    </rPh>
    <rPh sb="3" eb="5">
      <t>コウコク</t>
    </rPh>
    <phoneticPr fontId="1"/>
  </si>
  <si>
    <t>法制執務事務支援</t>
    <rPh sb="0" eb="2">
      <t>ホウセイ</t>
    </rPh>
    <rPh sb="2" eb="4">
      <t>シツム</t>
    </rPh>
    <rPh sb="4" eb="6">
      <t>ジム</t>
    </rPh>
    <rPh sb="6" eb="8">
      <t>シエン</t>
    </rPh>
    <phoneticPr fontId="1"/>
  </si>
  <si>
    <t>保険代理業</t>
    <rPh sb="0" eb="2">
      <t>ホケン</t>
    </rPh>
    <rPh sb="2" eb="4">
      <t>ダイリ</t>
    </rPh>
    <rPh sb="4" eb="5">
      <t>ギョウ</t>
    </rPh>
    <phoneticPr fontId="1"/>
  </si>
  <si>
    <t>ガソリン</t>
    <phoneticPr fontId="1"/>
  </si>
  <si>
    <t>ダンプ・トラック</t>
    <phoneticPr fontId="1"/>
  </si>
  <si>
    <t>マイクロバス・バス</t>
    <phoneticPr fontId="1"/>
  </si>
  <si>
    <t>クリーニング</t>
    <phoneticPr fontId="1"/>
  </si>
  <si>
    <t>一般文具類　等</t>
    <rPh sb="0" eb="2">
      <t>イッパン</t>
    </rPh>
    <rPh sb="2" eb="4">
      <t>ブング</t>
    </rPh>
    <rPh sb="4" eb="5">
      <t>ルイ</t>
    </rPh>
    <rPh sb="6" eb="7">
      <t>トウ</t>
    </rPh>
    <phoneticPr fontId="1"/>
  </si>
  <si>
    <t>コピー用紙、和洋紙、包装紙、感光紙　等</t>
    <rPh sb="3" eb="5">
      <t>ヨウシ</t>
    </rPh>
    <rPh sb="6" eb="7">
      <t>ワ</t>
    </rPh>
    <rPh sb="7" eb="8">
      <t>ヨウ</t>
    </rPh>
    <rPh sb="8" eb="9">
      <t>カミ</t>
    </rPh>
    <rPh sb="10" eb="13">
      <t>ホウソウシ</t>
    </rPh>
    <rPh sb="14" eb="16">
      <t>カンコウ</t>
    </rPh>
    <rPh sb="16" eb="17">
      <t>カミ</t>
    </rPh>
    <rPh sb="18" eb="19">
      <t>トウ</t>
    </rPh>
    <phoneticPr fontId="1"/>
  </si>
  <si>
    <t>印章、ゴム印　等</t>
    <rPh sb="0" eb="2">
      <t>インショウ</t>
    </rPh>
    <rPh sb="5" eb="6">
      <t>イン</t>
    </rPh>
    <rPh sb="7" eb="8">
      <t>トウ</t>
    </rPh>
    <phoneticPr fontId="1"/>
  </si>
  <si>
    <t>事務机、事務イス　等</t>
    <rPh sb="0" eb="2">
      <t>ジム</t>
    </rPh>
    <rPh sb="2" eb="3">
      <t>ツクエ</t>
    </rPh>
    <rPh sb="4" eb="6">
      <t>ジム</t>
    </rPh>
    <rPh sb="9" eb="10">
      <t>トウ</t>
    </rPh>
    <phoneticPr fontId="1"/>
  </si>
  <si>
    <t>パソコン、複写機、印刷機　等</t>
    <rPh sb="5" eb="8">
      <t>フクシャキ</t>
    </rPh>
    <rPh sb="9" eb="12">
      <t>インサツキ</t>
    </rPh>
    <rPh sb="13" eb="14">
      <t>トウ</t>
    </rPh>
    <phoneticPr fontId="1"/>
  </si>
  <si>
    <t>トナー、マスターロール　等</t>
    <rPh sb="12" eb="13">
      <t>トウ</t>
    </rPh>
    <phoneticPr fontId="1"/>
  </si>
  <si>
    <t>活版、オフセット印刷、写植、封筒、製本　等</t>
    <rPh sb="0" eb="2">
      <t>カッパン</t>
    </rPh>
    <rPh sb="8" eb="10">
      <t>インサツ</t>
    </rPh>
    <rPh sb="11" eb="13">
      <t>シャショク</t>
    </rPh>
    <rPh sb="14" eb="16">
      <t>フウトウ</t>
    </rPh>
    <rPh sb="17" eb="19">
      <t>セイホン</t>
    </rPh>
    <rPh sb="20" eb="21">
      <t>トウ</t>
    </rPh>
    <phoneticPr fontId="1"/>
  </si>
  <si>
    <t>シール、ラベル、ステッカー　等</t>
    <rPh sb="14" eb="15">
      <t>トウ</t>
    </rPh>
    <phoneticPr fontId="1"/>
  </si>
  <si>
    <t>地図、航空写真、原図作成　等</t>
    <rPh sb="0" eb="2">
      <t>チズ</t>
    </rPh>
    <rPh sb="3" eb="5">
      <t>コウクウ</t>
    </rPh>
    <rPh sb="5" eb="7">
      <t>シャシン</t>
    </rPh>
    <rPh sb="8" eb="10">
      <t>ゲンズ</t>
    </rPh>
    <rPh sb="10" eb="12">
      <t>サクセイ</t>
    </rPh>
    <rPh sb="13" eb="14">
      <t>トウ</t>
    </rPh>
    <phoneticPr fontId="1"/>
  </si>
  <si>
    <t>書籍、雑誌、新聞、地図　等</t>
    <rPh sb="0" eb="2">
      <t>ショセキ</t>
    </rPh>
    <rPh sb="3" eb="5">
      <t>ザッシ</t>
    </rPh>
    <rPh sb="6" eb="8">
      <t>シンブン</t>
    </rPh>
    <rPh sb="9" eb="11">
      <t>チズ</t>
    </rPh>
    <rPh sb="12" eb="13">
      <t>トウ</t>
    </rPh>
    <phoneticPr fontId="1"/>
  </si>
  <si>
    <t>ブックカバー、分類サイン　等</t>
    <rPh sb="7" eb="9">
      <t>ブンルイ</t>
    </rPh>
    <rPh sb="13" eb="14">
      <t>トウ</t>
    </rPh>
    <phoneticPr fontId="1"/>
  </si>
  <si>
    <t>各種楽器、ＣＤ、楽譜　等</t>
    <rPh sb="0" eb="2">
      <t>カクシュ</t>
    </rPh>
    <rPh sb="2" eb="4">
      <t>ガッキ</t>
    </rPh>
    <rPh sb="8" eb="10">
      <t>ガクフ</t>
    </rPh>
    <rPh sb="11" eb="12">
      <t>トウ</t>
    </rPh>
    <phoneticPr fontId="1"/>
  </si>
  <si>
    <t>教材、教育機器、理科実験器具、実習用機器　等</t>
    <rPh sb="0" eb="2">
      <t>キョウザイ</t>
    </rPh>
    <rPh sb="3" eb="5">
      <t>キョウイク</t>
    </rPh>
    <rPh sb="5" eb="7">
      <t>キキ</t>
    </rPh>
    <rPh sb="8" eb="10">
      <t>リカ</t>
    </rPh>
    <rPh sb="10" eb="12">
      <t>ジッケン</t>
    </rPh>
    <rPh sb="12" eb="14">
      <t>キグ</t>
    </rPh>
    <rPh sb="15" eb="18">
      <t>ジッシュウヨウ</t>
    </rPh>
    <rPh sb="18" eb="20">
      <t>キキ</t>
    </rPh>
    <rPh sb="21" eb="22">
      <t>トウ</t>
    </rPh>
    <phoneticPr fontId="1"/>
  </si>
  <si>
    <t>児童生徒用椅子、机（保育用含む）　等</t>
    <rPh sb="0" eb="2">
      <t>ジドウ</t>
    </rPh>
    <rPh sb="2" eb="5">
      <t>セイトヨウ</t>
    </rPh>
    <rPh sb="5" eb="7">
      <t>イス</t>
    </rPh>
    <rPh sb="8" eb="9">
      <t>ツクエ</t>
    </rPh>
    <rPh sb="10" eb="12">
      <t>ホイク</t>
    </rPh>
    <rPh sb="12" eb="13">
      <t>ヨウ</t>
    </rPh>
    <rPh sb="13" eb="14">
      <t>フク</t>
    </rPh>
    <rPh sb="17" eb="18">
      <t>トウ</t>
    </rPh>
    <phoneticPr fontId="1"/>
  </si>
  <si>
    <t>書棚、ロッカー、書庫、金庫　等</t>
    <rPh sb="0" eb="2">
      <t>ショダナ</t>
    </rPh>
    <rPh sb="8" eb="10">
      <t>ショコ</t>
    </rPh>
    <rPh sb="11" eb="13">
      <t>キンコ</t>
    </rPh>
    <rPh sb="14" eb="15">
      <t>トウ</t>
    </rPh>
    <phoneticPr fontId="1"/>
  </si>
  <si>
    <t>カーテン、カーペット、クロス　等</t>
    <rPh sb="15" eb="16">
      <t>トウ</t>
    </rPh>
    <phoneticPr fontId="1"/>
  </si>
  <si>
    <t>テレビ、エアコン　等</t>
    <rPh sb="9" eb="10">
      <t>トウ</t>
    </rPh>
    <phoneticPr fontId="1"/>
  </si>
  <si>
    <t>映写機、スクリーン　等</t>
    <rPh sb="0" eb="3">
      <t>エイシャキ</t>
    </rPh>
    <rPh sb="10" eb="11">
      <t>トウ</t>
    </rPh>
    <phoneticPr fontId="1"/>
  </si>
  <si>
    <t>電話アンテナ　等</t>
    <rPh sb="0" eb="2">
      <t>デンワ</t>
    </rPh>
    <rPh sb="7" eb="8">
      <t>トウ</t>
    </rPh>
    <phoneticPr fontId="1"/>
  </si>
  <si>
    <t>調理器具、食器・食缶類　等</t>
    <rPh sb="0" eb="2">
      <t>チョウリ</t>
    </rPh>
    <rPh sb="2" eb="4">
      <t>キグ</t>
    </rPh>
    <rPh sb="5" eb="7">
      <t>ショッキ</t>
    </rPh>
    <rPh sb="8" eb="10">
      <t>ショクカン</t>
    </rPh>
    <rPh sb="10" eb="11">
      <t>タグイ</t>
    </rPh>
    <rPh sb="12" eb="13">
      <t>トウ</t>
    </rPh>
    <phoneticPr fontId="1"/>
  </si>
  <si>
    <t>建設用機器、運搬用機器　等</t>
    <rPh sb="0" eb="2">
      <t>ケンセツ</t>
    </rPh>
    <rPh sb="2" eb="3">
      <t>ヨウ</t>
    </rPh>
    <rPh sb="3" eb="5">
      <t>キキ</t>
    </rPh>
    <rPh sb="6" eb="9">
      <t>ウンパンヨウ</t>
    </rPh>
    <rPh sb="9" eb="11">
      <t>キキ</t>
    </rPh>
    <rPh sb="12" eb="13">
      <t>トウ</t>
    </rPh>
    <phoneticPr fontId="1"/>
  </si>
  <si>
    <t>プレス、旋盤　等</t>
    <rPh sb="4" eb="6">
      <t>センバン</t>
    </rPh>
    <rPh sb="7" eb="8">
      <t>トウ</t>
    </rPh>
    <phoneticPr fontId="1"/>
  </si>
  <si>
    <t>スプリンクラー、草刈機　等</t>
    <rPh sb="8" eb="10">
      <t>クサカリ</t>
    </rPh>
    <rPh sb="10" eb="11">
      <t>キ</t>
    </rPh>
    <rPh sb="12" eb="13">
      <t>トウ</t>
    </rPh>
    <phoneticPr fontId="1"/>
  </si>
  <si>
    <t>金槌、コンベックス　等</t>
    <rPh sb="0" eb="2">
      <t>カナヅチ</t>
    </rPh>
    <rPh sb="10" eb="11">
      <t>トウ</t>
    </rPh>
    <phoneticPr fontId="1"/>
  </si>
  <si>
    <t>杭、プレート、ネイル　等</t>
    <rPh sb="0" eb="1">
      <t>クイ</t>
    </rPh>
    <rPh sb="11" eb="12">
      <t>トウ</t>
    </rPh>
    <phoneticPr fontId="1"/>
  </si>
  <si>
    <t>水道メーター　等</t>
    <rPh sb="0" eb="2">
      <t>スイドウ</t>
    </rPh>
    <rPh sb="7" eb="8">
      <t>トウ</t>
    </rPh>
    <phoneticPr fontId="1"/>
  </si>
  <si>
    <t>脱脂綿、ガーゼ　等</t>
    <rPh sb="0" eb="3">
      <t>ダッシメン</t>
    </rPh>
    <rPh sb="8" eb="9">
      <t>トウ</t>
    </rPh>
    <phoneticPr fontId="1"/>
  </si>
  <si>
    <t>身長計、担架、医療用器械　等</t>
    <rPh sb="0" eb="2">
      <t>シンチョウ</t>
    </rPh>
    <rPh sb="2" eb="3">
      <t>ケイ</t>
    </rPh>
    <rPh sb="4" eb="6">
      <t>タンカ</t>
    </rPh>
    <rPh sb="7" eb="9">
      <t>イリョウ</t>
    </rPh>
    <rPh sb="9" eb="10">
      <t>ヨウ</t>
    </rPh>
    <rPh sb="10" eb="12">
      <t>キカイ</t>
    </rPh>
    <rPh sb="13" eb="14">
      <t>トウ</t>
    </rPh>
    <phoneticPr fontId="1"/>
  </si>
  <si>
    <t>紙おむつ　等</t>
    <rPh sb="0" eb="1">
      <t>カミ</t>
    </rPh>
    <rPh sb="5" eb="6">
      <t>トウ</t>
    </rPh>
    <phoneticPr fontId="1"/>
  </si>
  <si>
    <t>車椅子、介護ベッド、リハビリ機器　等</t>
    <rPh sb="0" eb="3">
      <t>クルマイス</t>
    </rPh>
    <rPh sb="4" eb="6">
      <t>カイゴ</t>
    </rPh>
    <rPh sb="14" eb="16">
      <t>キキ</t>
    </rPh>
    <rPh sb="17" eb="18">
      <t>トウ</t>
    </rPh>
    <phoneticPr fontId="1"/>
  </si>
  <si>
    <t>レギュラー、ハイオク　等</t>
    <rPh sb="11" eb="12">
      <t>トウ</t>
    </rPh>
    <phoneticPr fontId="1"/>
  </si>
  <si>
    <t>機械油　等</t>
    <rPh sb="0" eb="2">
      <t>キカイ</t>
    </rPh>
    <rPh sb="2" eb="3">
      <t>アブラ</t>
    </rPh>
    <rPh sb="4" eb="5">
      <t>トウ</t>
    </rPh>
    <phoneticPr fontId="1"/>
  </si>
  <si>
    <t>石炭、天然ガス、LPガス　等</t>
    <rPh sb="0" eb="2">
      <t>セキタン</t>
    </rPh>
    <rPh sb="3" eb="5">
      <t>テンネン</t>
    </rPh>
    <rPh sb="13" eb="14">
      <t>トウ</t>
    </rPh>
    <phoneticPr fontId="1"/>
  </si>
  <si>
    <t>タイヤ、バッテリー液　等</t>
    <rPh sb="9" eb="10">
      <t>エキ</t>
    </rPh>
    <rPh sb="11" eb="12">
      <t>トウ</t>
    </rPh>
    <phoneticPr fontId="1"/>
  </si>
  <si>
    <t>消火ホース、消火器　等</t>
    <rPh sb="0" eb="2">
      <t>ショウカ</t>
    </rPh>
    <rPh sb="6" eb="9">
      <t>ショウカキ</t>
    </rPh>
    <rPh sb="10" eb="11">
      <t>トウ</t>
    </rPh>
    <phoneticPr fontId="1"/>
  </si>
  <si>
    <t>備蓄毛布　等</t>
    <rPh sb="0" eb="2">
      <t>ビチク</t>
    </rPh>
    <rPh sb="2" eb="4">
      <t>モウフ</t>
    </rPh>
    <rPh sb="5" eb="6">
      <t>トウ</t>
    </rPh>
    <phoneticPr fontId="1"/>
  </si>
  <si>
    <t>作業服、帽子、スポーツウェア、法被、給食衣　等</t>
    <rPh sb="0" eb="3">
      <t>サギョウフク</t>
    </rPh>
    <rPh sb="4" eb="6">
      <t>ボウシ</t>
    </rPh>
    <rPh sb="15" eb="17">
      <t>ハッピ</t>
    </rPh>
    <rPh sb="18" eb="20">
      <t>キュウショク</t>
    </rPh>
    <rPh sb="20" eb="21">
      <t>イ</t>
    </rPh>
    <rPh sb="22" eb="23">
      <t>トウ</t>
    </rPh>
    <phoneticPr fontId="1"/>
  </si>
  <si>
    <t>カッパ、長靴　等</t>
    <rPh sb="4" eb="6">
      <t>ナガグツ</t>
    </rPh>
    <rPh sb="7" eb="8">
      <t>トウ</t>
    </rPh>
    <phoneticPr fontId="1"/>
  </si>
  <si>
    <t>体育館設備、遊具　等</t>
    <rPh sb="0" eb="3">
      <t>タイイクカン</t>
    </rPh>
    <rPh sb="3" eb="5">
      <t>セツビ</t>
    </rPh>
    <rPh sb="6" eb="8">
      <t>ユウグ</t>
    </rPh>
    <rPh sb="9" eb="10">
      <t>トウ</t>
    </rPh>
    <phoneticPr fontId="1"/>
  </si>
  <si>
    <t>旗、垂れ幕　等</t>
    <rPh sb="0" eb="1">
      <t>ハタ</t>
    </rPh>
    <rPh sb="2" eb="3">
      <t>タ</t>
    </rPh>
    <rPh sb="4" eb="5">
      <t>マク</t>
    </rPh>
    <rPh sb="6" eb="7">
      <t>トウ</t>
    </rPh>
    <phoneticPr fontId="1"/>
  </si>
  <si>
    <t>プレート、カップ、トロフィー　等</t>
    <rPh sb="15" eb="16">
      <t>トウ</t>
    </rPh>
    <phoneticPr fontId="1"/>
  </si>
  <si>
    <t>スポンジ、洗剤　等</t>
    <rPh sb="5" eb="7">
      <t>センザイ</t>
    </rPh>
    <rPh sb="8" eb="9">
      <t>トウ</t>
    </rPh>
    <phoneticPr fontId="1"/>
  </si>
  <si>
    <t>茶碗、花瓶　等</t>
    <rPh sb="0" eb="2">
      <t>チャワン</t>
    </rPh>
    <rPh sb="3" eb="5">
      <t>カビン</t>
    </rPh>
    <rPh sb="6" eb="7">
      <t>トウ</t>
    </rPh>
    <phoneticPr fontId="1"/>
  </si>
  <si>
    <t>プランター、スコップ　等</t>
    <rPh sb="11" eb="12">
      <t>トウ</t>
    </rPh>
    <phoneticPr fontId="1"/>
  </si>
  <si>
    <t>鋼鉄製品、錫物製品、非鉄金属、トタン類　等</t>
    <rPh sb="0" eb="2">
      <t>コウテツ</t>
    </rPh>
    <rPh sb="2" eb="4">
      <t>セイヒン</t>
    </rPh>
    <rPh sb="5" eb="6">
      <t>スズ</t>
    </rPh>
    <rPh sb="6" eb="7">
      <t>モノ</t>
    </rPh>
    <rPh sb="7" eb="9">
      <t>セイヒン</t>
    </rPh>
    <rPh sb="10" eb="12">
      <t>ヒテツ</t>
    </rPh>
    <rPh sb="12" eb="14">
      <t>キンゾク</t>
    </rPh>
    <rPh sb="18" eb="19">
      <t>ルイ</t>
    </rPh>
    <rPh sb="20" eb="21">
      <t>トウ</t>
    </rPh>
    <phoneticPr fontId="1"/>
  </si>
  <si>
    <t>建材一般　等</t>
    <rPh sb="0" eb="2">
      <t>ケンザイ</t>
    </rPh>
    <rPh sb="2" eb="4">
      <t>イッパン</t>
    </rPh>
    <rPh sb="5" eb="6">
      <t>トウ</t>
    </rPh>
    <phoneticPr fontId="1"/>
  </si>
  <si>
    <t>木材一般　等</t>
    <rPh sb="0" eb="2">
      <t>モクザイ</t>
    </rPh>
    <rPh sb="2" eb="4">
      <t>イッパン</t>
    </rPh>
    <rPh sb="5" eb="6">
      <t>トウ</t>
    </rPh>
    <phoneticPr fontId="1"/>
  </si>
  <si>
    <t>セメント、砂利　等</t>
    <rPh sb="5" eb="7">
      <t>ジャリ</t>
    </rPh>
    <rPh sb="8" eb="9">
      <t>トウ</t>
    </rPh>
    <phoneticPr fontId="1"/>
  </si>
  <si>
    <t>ブロック、ヒューム管、平板　等</t>
    <rPh sb="9" eb="10">
      <t>カン</t>
    </rPh>
    <rPh sb="11" eb="12">
      <t>タイ</t>
    </rPh>
    <rPh sb="12" eb="13">
      <t>イタ</t>
    </rPh>
    <rPh sb="14" eb="15">
      <t>トウ</t>
    </rPh>
    <phoneticPr fontId="1"/>
  </si>
  <si>
    <t>サッシ、ドア、ふすま　等</t>
    <rPh sb="11" eb="12">
      <t>トウ</t>
    </rPh>
    <phoneticPr fontId="1"/>
  </si>
  <si>
    <t>マンホール、配管材、消火栓　等</t>
    <rPh sb="6" eb="8">
      <t>ハイカン</t>
    </rPh>
    <rPh sb="8" eb="9">
      <t>ザイ</t>
    </rPh>
    <rPh sb="10" eb="13">
      <t>ショウカセン</t>
    </rPh>
    <rPh sb="14" eb="15">
      <t>トウ</t>
    </rPh>
    <phoneticPr fontId="1"/>
  </si>
  <si>
    <t>ペンキ、ニス、ラッカー　等</t>
    <rPh sb="12" eb="13">
      <t>トウ</t>
    </rPh>
    <phoneticPr fontId="1"/>
  </si>
  <si>
    <t>安全帯、熊よけ鈴　等</t>
    <rPh sb="0" eb="2">
      <t>アンゼン</t>
    </rPh>
    <rPh sb="2" eb="3">
      <t>タイ</t>
    </rPh>
    <rPh sb="4" eb="5">
      <t>クマ</t>
    </rPh>
    <rPh sb="7" eb="8">
      <t>スズ</t>
    </rPh>
    <rPh sb="9" eb="10">
      <t>トウ</t>
    </rPh>
    <phoneticPr fontId="1"/>
  </si>
  <si>
    <t>記載台、投票箱　等</t>
    <rPh sb="0" eb="2">
      <t>キサイ</t>
    </rPh>
    <rPh sb="2" eb="3">
      <t>ダイ</t>
    </rPh>
    <rPh sb="4" eb="6">
      <t>トウヒョウ</t>
    </rPh>
    <rPh sb="6" eb="7">
      <t>ハコ</t>
    </rPh>
    <rPh sb="8" eb="9">
      <t>トウ</t>
    </rPh>
    <phoneticPr fontId="1"/>
  </si>
  <si>
    <t>電話　等</t>
    <rPh sb="0" eb="2">
      <t>デンワ</t>
    </rPh>
    <rPh sb="3" eb="4">
      <t>トウ</t>
    </rPh>
    <phoneticPr fontId="1"/>
  </si>
  <si>
    <t>水道電気設備、水道機械設備　等</t>
    <rPh sb="0" eb="2">
      <t>スイドウ</t>
    </rPh>
    <rPh sb="2" eb="4">
      <t>デンキ</t>
    </rPh>
    <rPh sb="4" eb="6">
      <t>セツビ</t>
    </rPh>
    <rPh sb="7" eb="9">
      <t>スイドウ</t>
    </rPh>
    <rPh sb="9" eb="11">
      <t>キカイ</t>
    </rPh>
    <rPh sb="11" eb="13">
      <t>セツビ</t>
    </rPh>
    <rPh sb="14" eb="15">
      <t>トウ</t>
    </rPh>
    <phoneticPr fontId="1"/>
  </si>
  <si>
    <t>塗装・板金含む</t>
    <rPh sb="0" eb="2">
      <t>トソウ</t>
    </rPh>
    <rPh sb="3" eb="5">
      <t>バンキン</t>
    </rPh>
    <rPh sb="5" eb="6">
      <t>フク</t>
    </rPh>
    <phoneticPr fontId="1"/>
  </si>
  <si>
    <t>毎日清掃、窓・床清掃　等</t>
    <rPh sb="0" eb="2">
      <t>マイニチ</t>
    </rPh>
    <rPh sb="2" eb="4">
      <t>セイソウ</t>
    </rPh>
    <rPh sb="5" eb="6">
      <t>マド</t>
    </rPh>
    <rPh sb="7" eb="8">
      <t>ユカ</t>
    </rPh>
    <rPh sb="8" eb="10">
      <t>セイソウ</t>
    </rPh>
    <rPh sb="11" eb="12">
      <t>トウ</t>
    </rPh>
    <phoneticPr fontId="1"/>
  </si>
  <si>
    <t>剪定、防除　等</t>
    <rPh sb="0" eb="2">
      <t>センテイ</t>
    </rPh>
    <rPh sb="3" eb="5">
      <t>ボウジョ</t>
    </rPh>
    <rPh sb="6" eb="7">
      <t>トウ</t>
    </rPh>
    <phoneticPr fontId="1"/>
  </si>
  <si>
    <t>仮設トイレ　等</t>
    <rPh sb="0" eb="2">
      <t>カセツ</t>
    </rPh>
    <rPh sb="6" eb="7">
      <t>トウ</t>
    </rPh>
    <phoneticPr fontId="1"/>
  </si>
  <si>
    <t>複写機、印刷機　等</t>
    <rPh sb="0" eb="3">
      <t>フクシャキ</t>
    </rPh>
    <rPh sb="4" eb="7">
      <t>インサツキ</t>
    </rPh>
    <rPh sb="8" eb="9">
      <t>トウ</t>
    </rPh>
    <phoneticPr fontId="1"/>
  </si>
  <si>
    <t>河川、池、井戸水、水道水　等</t>
    <rPh sb="0" eb="2">
      <t>カセン</t>
    </rPh>
    <rPh sb="3" eb="4">
      <t>イケ</t>
    </rPh>
    <rPh sb="5" eb="8">
      <t>イドミズ</t>
    </rPh>
    <rPh sb="9" eb="12">
      <t>スイドウスイ</t>
    </rPh>
    <rPh sb="13" eb="14">
      <t>トウ</t>
    </rPh>
    <phoneticPr fontId="1"/>
  </si>
  <si>
    <t>便、尿、ぎょう虫　等</t>
    <rPh sb="0" eb="1">
      <t>ベン</t>
    </rPh>
    <rPh sb="2" eb="3">
      <t>ニョウ</t>
    </rPh>
    <rPh sb="7" eb="8">
      <t>ムシ</t>
    </rPh>
    <rPh sb="9" eb="10">
      <t>トウ</t>
    </rPh>
    <phoneticPr fontId="1"/>
  </si>
  <si>
    <t>教室・調理室等のふき取り検査　等</t>
    <rPh sb="0" eb="2">
      <t>キョウシツ</t>
    </rPh>
    <rPh sb="3" eb="6">
      <t>チョウリシツ</t>
    </rPh>
    <rPh sb="6" eb="7">
      <t>トウ</t>
    </rPh>
    <rPh sb="10" eb="11">
      <t>ト</t>
    </rPh>
    <rPh sb="12" eb="14">
      <t>ケンサ</t>
    </rPh>
    <rPh sb="15" eb="16">
      <t>トウ</t>
    </rPh>
    <phoneticPr fontId="1"/>
  </si>
  <si>
    <t>防災、防犯、健康、医療、福祉　等</t>
    <rPh sb="0" eb="2">
      <t>ボウサイ</t>
    </rPh>
    <rPh sb="3" eb="5">
      <t>ボウハン</t>
    </rPh>
    <rPh sb="6" eb="8">
      <t>ケンコウ</t>
    </rPh>
    <rPh sb="9" eb="11">
      <t>イリョウ</t>
    </rPh>
    <rPh sb="12" eb="14">
      <t>フクシ</t>
    </rPh>
    <rPh sb="15" eb="16">
      <t>トウ</t>
    </rPh>
    <phoneticPr fontId="1"/>
  </si>
  <si>
    <t>子育て、保育、教育、生涯学習、スポーツ　等</t>
    <rPh sb="0" eb="2">
      <t>コソダ</t>
    </rPh>
    <rPh sb="4" eb="6">
      <t>ホイク</t>
    </rPh>
    <rPh sb="7" eb="9">
      <t>キョウイク</t>
    </rPh>
    <rPh sb="10" eb="12">
      <t>ショウガイ</t>
    </rPh>
    <rPh sb="12" eb="14">
      <t>ガクシュウ</t>
    </rPh>
    <rPh sb="20" eb="21">
      <t>トウ</t>
    </rPh>
    <phoneticPr fontId="1"/>
  </si>
  <si>
    <t>農業、産業、雇用、就労、観光、交流　等</t>
    <rPh sb="0" eb="2">
      <t>ノウギョウ</t>
    </rPh>
    <rPh sb="3" eb="5">
      <t>サンギョウ</t>
    </rPh>
    <rPh sb="6" eb="8">
      <t>コヨウ</t>
    </rPh>
    <rPh sb="9" eb="11">
      <t>シュウロウ</t>
    </rPh>
    <rPh sb="12" eb="14">
      <t>カンコウ</t>
    </rPh>
    <rPh sb="15" eb="17">
      <t>コウリュウ</t>
    </rPh>
    <rPh sb="18" eb="19">
      <t>トウ</t>
    </rPh>
    <phoneticPr fontId="1"/>
  </si>
  <si>
    <t>都市基盤整備、公共交通、環境、水道、循環型社会　等</t>
    <rPh sb="0" eb="2">
      <t>トシ</t>
    </rPh>
    <rPh sb="2" eb="4">
      <t>キバン</t>
    </rPh>
    <rPh sb="4" eb="6">
      <t>セイビ</t>
    </rPh>
    <rPh sb="7" eb="9">
      <t>コウキョウ</t>
    </rPh>
    <rPh sb="9" eb="11">
      <t>コウツウ</t>
    </rPh>
    <rPh sb="12" eb="14">
      <t>カンキョウ</t>
    </rPh>
    <rPh sb="15" eb="17">
      <t>スイドウ</t>
    </rPh>
    <rPh sb="18" eb="21">
      <t>ジュンカンガタ</t>
    </rPh>
    <rPh sb="21" eb="23">
      <t>シャカイ</t>
    </rPh>
    <rPh sb="24" eb="25">
      <t>トウ</t>
    </rPh>
    <phoneticPr fontId="1"/>
  </si>
  <si>
    <t>人権、地域自治、コミュニティ、市民サービス、行政経営、職員育成　等</t>
    <rPh sb="0" eb="2">
      <t>ジンケン</t>
    </rPh>
    <rPh sb="3" eb="5">
      <t>チイキ</t>
    </rPh>
    <rPh sb="5" eb="7">
      <t>ジチ</t>
    </rPh>
    <rPh sb="15" eb="17">
      <t>シミン</t>
    </rPh>
    <rPh sb="22" eb="24">
      <t>ギョウセイ</t>
    </rPh>
    <rPh sb="24" eb="26">
      <t>ケイエイ</t>
    </rPh>
    <rPh sb="27" eb="29">
      <t>ショクイン</t>
    </rPh>
    <rPh sb="29" eb="31">
      <t>イクセイ</t>
    </rPh>
    <rPh sb="32" eb="33">
      <t>トウ</t>
    </rPh>
    <phoneticPr fontId="1"/>
  </si>
  <si>
    <t>缶、ビン、不燃性粗大、ペットボトル、古紙　等</t>
    <rPh sb="0" eb="1">
      <t>カン</t>
    </rPh>
    <rPh sb="5" eb="8">
      <t>フネンセイ</t>
    </rPh>
    <rPh sb="8" eb="10">
      <t>ソダイ</t>
    </rPh>
    <rPh sb="18" eb="20">
      <t>コシ</t>
    </rPh>
    <rPh sb="21" eb="22">
      <t>トウ</t>
    </rPh>
    <phoneticPr fontId="1"/>
  </si>
  <si>
    <t>引越し　等</t>
    <rPh sb="0" eb="2">
      <t>ヒッコ</t>
    </rPh>
    <rPh sb="4" eb="5">
      <t>トウ</t>
    </rPh>
    <phoneticPr fontId="1"/>
  </si>
  <si>
    <t>文書管理　等</t>
    <rPh sb="0" eb="2">
      <t>ブンショ</t>
    </rPh>
    <rPh sb="2" eb="4">
      <t>カンリ</t>
    </rPh>
    <rPh sb="5" eb="6">
      <t>トウ</t>
    </rPh>
    <phoneticPr fontId="1"/>
  </si>
  <si>
    <t>労働者を派遣する人材派遣業務</t>
    <rPh sb="0" eb="3">
      <t>ロウドウシャ</t>
    </rPh>
    <rPh sb="4" eb="6">
      <t>ハケン</t>
    </rPh>
    <rPh sb="8" eb="10">
      <t>ジンザイ</t>
    </rPh>
    <rPh sb="10" eb="12">
      <t>ハケン</t>
    </rPh>
    <rPh sb="12" eb="14">
      <t>ギョウム</t>
    </rPh>
    <phoneticPr fontId="1"/>
  </si>
  <si>
    <t>例規集管理システムの運用管理　等</t>
    <rPh sb="0" eb="2">
      <t>レイキ</t>
    </rPh>
    <rPh sb="2" eb="3">
      <t>シュウ</t>
    </rPh>
    <rPh sb="3" eb="5">
      <t>カンリ</t>
    </rPh>
    <rPh sb="10" eb="12">
      <t>ウンヨウ</t>
    </rPh>
    <rPh sb="12" eb="14">
      <t>カンリ</t>
    </rPh>
    <rPh sb="15" eb="16">
      <t>トウ</t>
    </rPh>
    <phoneticPr fontId="1"/>
  </si>
  <si>
    <t>高度管理医療機器販売業許可</t>
    <rPh sb="0" eb="2">
      <t>コウド</t>
    </rPh>
    <rPh sb="2" eb="4">
      <t>カンリ</t>
    </rPh>
    <rPh sb="4" eb="8">
      <t>イリョウキキ</t>
    </rPh>
    <rPh sb="8" eb="11">
      <t>ハンバイギョウ</t>
    </rPh>
    <rPh sb="11" eb="13">
      <t>キョカ</t>
    </rPh>
    <phoneticPr fontId="1"/>
  </si>
  <si>
    <t>高圧ガス販売主任者</t>
    <rPh sb="0" eb="2">
      <t>コウアツ</t>
    </rPh>
    <rPh sb="4" eb="9">
      <t>ハンバイシュニンシャ</t>
    </rPh>
    <phoneticPr fontId="1"/>
  </si>
  <si>
    <t>危険物取扱者</t>
    <rPh sb="0" eb="3">
      <t>キケンブツ</t>
    </rPh>
    <rPh sb="3" eb="6">
      <t>トリアツカイシャ</t>
    </rPh>
    <phoneticPr fontId="1"/>
  </si>
  <si>
    <t>電気主任技術者</t>
    <rPh sb="0" eb="4">
      <t>デンキシュニン</t>
    </rPh>
    <rPh sb="4" eb="7">
      <t>ギジュツシャ</t>
    </rPh>
    <phoneticPr fontId="1"/>
  </si>
  <si>
    <t>自動ドア施工技能士</t>
    <rPh sb="0" eb="2">
      <t>ジドウ</t>
    </rPh>
    <rPh sb="4" eb="9">
      <t>セコウギノウシ</t>
    </rPh>
    <phoneticPr fontId="1"/>
  </si>
  <si>
    <t>公園施設点検管理士</t>
    <rPh sb="0" eb="9">
      <t>コウエンシセツテンケンカンリシ</t>
    </rPh>
    <phoneticPr fontId="1"/>
  </si>
  <si>
    <t>医療機器修理業許可</t>
    <rPh sb="0" eb="4">
      <t>イリョウキキ</t>
    </rPh>
    <rPh sb="4" eb="7">
      <t>シュウリギョウ</t>
    </rPh>
    <rPh sb="7" eb="9">
      <t>キョカ</t>
    </rPh>
    <phoneticPr fontId="1"/>
  </si>
  <si>
    <t>昇降機等検査員</t>
    <rPh sb="0" eb="4">
      <t>ショウコウキトウ</t>
    </rPh>
    <rPh sb="4" eb="7">
      <t>ケンサイン</t>
    </rPh>
    <phoneticPr fontId="1"/>
  </si>
  <si>
    <t>消防設備点検資格、消防設備士</t>
    <rPh sb="0" eb="8">
      <t>ショウボウセツビテンケンシカク</t>
    </rPh>
    <rPh sb="9" eb="14">
      <t>ショウボウセツビシ</t>
    </rPh>
    <phoneticPr fontId="1"/>
  </si>
  <si>
    <t>一級建築士、二級建築士、建築設備検査員、防火設備検査員</t>
    <rPh sb="0" eb="5">
      <t>イッキュウケンチクシ</t>
    </rPh>
    <rPh sb="6" eb="8">
      <t>ニキュウ</t>
    </rPh>
    <rPh sb="8" eb="11">
      <t>ケンチクシ</t>
    </rPh>
    <rPh sb="12" eb="16">
      <t>ケンチクセツビ</t>
    </rPh>
    <rPh sb="16" eb="19">
      <t>ケンサイン</t>
    </rPh>
    <rPh sb="20" eb="24">
      <t>ボウカセツビ</t>
    </rPh>
    <rPh sb="24" eb="27">
      <t>ケンサイン</t>
    </rPh>
    <phoneticPr fontId="1"/>
  </si>
  <si>
    <t>浄化槽保守点検業者登録、浄化槽管理士</t>
    <rPh sb="0" eb="9">
      <t>ジョウカソウホシュテンケンギョウシャ</t>
    </rPh>
    <rPh sb="9" eb="11">
      <t>トウロク</t>
    </rPh>
    <rPh sb="12" eb="18">
      <t>ジョウカソウカンリシ</t>
    </rPh>
    <phoneticPr fontId="1"/>
  </si>
  <si>
    <t>建築物飲料水貯水槽清浄業登録</t>
    <rPh sb="0" eb="3">
      <t>ケンチクブツ</t>
    </rPh>
    <rPh sb="3" eb="6">
      <t>インリョウスイ</t>
    </rPh>
    <rPh sb="6" eb="9">
      <t>チョスイソウ</t>
    </rPh>
    <rPh sb="9" eb="11">
      <t>セイジョウ</t>
    </rPh>
    <rPh sb="11" eb="12">
      <t>ギョウ</t>
    </rPh>
    <rPh sb="12" eb="14">
      <t>トウロク</t>
    </rPh>
    <phoneticPr fontId="1"/>
  </si>
  <si>
    <t>一級建築士、二級建築士、建築設備検査員、防火設備検査員</t>
    <rPh sb="0" eb="5">
      <t>イッキュウケンチクシ</t>
    </rPh>
    <rPh sb="6" eb="11">
      <t>ニキュウケンチクシ</t>
    </rPh>
    <rPh sb="12" eb="16">
      <t>ケンチクセツビ</t>
    </rPh>
    <rPh sb="16" eb="19">
      <t>ケンサイン</t>
    </rPh>
    <rPh sb="20" eb="24">
      <t>ボウカセツビ</t>
    </rPh>
    <rPh sb="24" eb="27">
      <t>ケンサイン</t>
    </rPh>
    <phoneticPr fontId="1"/>
  </si>
  <si>
    <t>浄化槽管理士</t>
    <rPh sb="0" eb="3">
      <t>ジョウカソウ</t>
    </rPh>
    <rPh sb="3" eb="6">
      <t>カンリシ</t>
    </rPh>
    <phoneticPr fontId="1"/>
  </si>
  <si>
    <t>建築物環境衛生管理技術者</t>
    <rPh sb="0" eb="3">
      <t>ケンチクブツ</t>
    </rPh>
    <rPh sb="3" eb="5">
      <t>カンキョウ</t>
    </rPh>
    <rPh sb="5" eb="9">
      <t>エイセイカンリ</t>
    </rPh>
    <rPh sb="9" eb="12">
      <t>ギジュツシャ</t>
    </rPh>
    <phoneticPr fontId="1"/>
  </si>
  <si>
    <t>一級建築士、二級建築士、特定建築物調査員</t>
    <rPh sb="0" eb="5">
      <t>イッキュウケンチクシ</t>
    </rPh>
    <rPh sb="6" eb="11">
      <t>ニキュウケンチクシ</t>
    </rPh>
    <rPh sb="12" eb="17">
      <t>トクテイケンチクブツ</t>
    </rPh>
    <rPh sb="17" eb="20">
      <t>チョウサイン</t>
    </rPh>
    <phoneticPr fontId="1"/>
  </si>
  <si>
    <t>造園施工管理技士、造園技能士</t>
    <rPh sb="0" eb="2">
      <t>ゾウエン</t>
    </rPh>
    <rPh sb="2" eb="6">
      <t>セコウカンリ</t>
    </rPh>
    <rPh sb="6" eb="8">
      <t>ギシ</t>
    </rPh>
    <rPh sb="7" eb="8">
      <t>シ</t>
    </rPh>
    <rPh sb="9" eb="11">
      <t>ゾウエン</t>
    </rPh>
    <rPh sb="11" eb="14">
      <t>ギノウシ</t>
    </rPh>
    <phoneticPr fontId="1"/>
  </si>
  <si>
    <t>自動車分解整備事業認証、自動車整備士</t>
    <rPh sb="0" eb="3">
      <t>ジドウシャ</t>
    </rPh>
    <rPh sb="3" eb="5">
      <t>ブンカイ</t>
    </rPh>
    <rPh sb="5" eb="7">
      <t>セイビ</t>
    </rPh>
    <rPh sb="7" eb="9">
      <t>ジギョウ</t>
    </rPh>
    <rPh sb="9" eb="11">
      <t>ニンショウ</t>
    </rPh>
    <rPh sb="12" eb="15">
      <t>ジドウシャ</t>
    </rPh>
    <rPh sb="15" eb="18">
      <t>セイビシ</t>
    </rPh>
    <phoneticPr fontId="1"/>
  </si>
  <si>
    <t>自動車分解整備事業認証、自動車整備士</t>
    <rPh sb="0" eb="3">
      <t>ジドウシャ</t>
    </rPh>
    <rPh sb="3" eb="5">
      <t>ブンカイ</t>
    </rPh>
    <rPh sb="5" eb="7">
      <t>セイビ</t>
    </rPh>
    <rPh sb="7" eb="9">
      <t>ジギョウ</t>
    </rPh>
    <rPh sb="9" eb="11">
      <t>ニンショウ</t>
    </rPh>
    <phoneticPr fontId="1"/>
  </si>
  <si>
    <t>建築物環境衛生管理技術者</t>
    <rPh sb="0" eb="3">
      <t>ケンチクブツ</t>
    </rPh>
    <rPh sb="3" eb="5">
      <t>カンキョウ</t>
    </rPh>
    <rPh sb="5" eb="7">
      <t>エイセイ</t>
    </rPh>
    <rPh sb="7" eb="9">
      <t>カンリ</t>
    </rPh>
    <rPh sb="9" eb="12">
      <t>ギジュツシャ</t>
    </rPh>
    <phoneticPr fontId="1"/>
  </si>
  <si>
    <t>建築物ねずみ昆虫等防除業登録</t>
    <rPh sb="0" eb="3">
      <t>ケンチクブツ</t>
    </rPh>
    <rPh sb="6" eb="8">
      <t>コンチュウ</t>
    </rPh>
    <rPh sb="8" eb="9">
      <t>トウ</t>
    </rPh>
    <rPh sb="9" eb="11">
      <t>ボウジョ</t>
    </rPh>
    <rPh sb="11" eb="12">
      <t>ギョウ</t>
    </rPh>
    <rPh sb="12" eb="14">
      <t>トウロク</t>
    </rPh>
    <phoneticPr fontId="1"/>
  </si>
  <si>
    <t>造園施工管理技士、造園技能士</t>
    <rPh sb="0" eb="2">
      <t>ゾウエン</t>
    </rPh>
    <rPh sb="2" eb="4">
      <t>セコウ</t>
    </rPh>
    <rPh sb="4" eb="6">
      <t>カンリ</t>
    </rPh>
    <rPh sb="6" eb="8">
      <t>ギシ</t>
    </rPh>
    <rPh sb="9" eb="11">
      <t>ゾウエン</t>
    </rPh>
    <rPh sb="11" eb="14">
      <t>ギノウシ</t>
    </rPh>
    <phoneticPr fontId="1"/>
  </si>
  <si>
    <t>警備業認定</t>
    <rPh sb="0" eb="3">
      <t>ケイビギョウ</t>
    </rPh>
    <rPh sb="3" eb="5">
      <t>ニンテイ</t>
    </rPh>
    <phoneticPr fontId="1"/>
  </si>
  <si>
    <t>計量証明事業登録</t>
    <rPh sb="0" eb="4">
      <t>ケイリョウショウメイ</t>
    </rPh>
    <rPh sb="4" eb="6">
      <t>ジギョウ</t>
    </rPh>
    <rPh sb="6" eb="8">
      <t>トウロク</t>
    </rPh>
    <phoneticPr fontId="1"/>
  </si>
  <si>
    <t>作業環境測定機関登録</t>
    <rPh sb="0" eb="2">
      <t>サギョウ</t>
    </rPh>
    <rPh sb="2" eb="4">
      <t>カンキョウ</t>
    </rPh>
    <rPh sb="4" eb="6">
      <t>ソクテイ</t>
    </rPh>
    <rPh sb="6" eb="8">
      <t>キカン</t>
    </rPh>
    <rPh sb="8" eb="10">
      <t>トウロク</t>
    </rPh>
    <phoneticPr fontId="1"/>
  </si>
  <si>
    <t>漏水調査技師</t>
    <rPh sb="0" eb="6">
      <t>ロウスイチョウサギシ</t>
    </rPh>
    <phoneticPr fontId="1"/>
  </si>
  <si>
    <t>一般廃棄物収集運搬業許可</t>
    <rPh sb="0" eb="5">
      <t>イッパンハイキブツ</t>
    </rPh>
    <rPh sb="5" eb="9">
      <t>シュウシュウウンパン</t>
    </rPh>
    <rPh sb="9" eb="10">
      <t>ギョウ</t>
    </rPh>
    <rPh sb="10" eb="12">
      <t>キョカ</t>
    </rPh>
    <phoneticPr fontId="1"/>
  </si>
  <si>
    <t>一般廃棄物処分業許可</t>
    <rPh sb="0" eb="5">
      <t>イッパンハイキブツ</t>
    </rPh>
    <rPh sb="5" eb="7">
      <t>ショブン</t>
    </rPh>
    <rPh sb="7" eb="8">
      <t>ギョウ</t>
    </rPh>
    <rPh sb="8" eb="10">
      <t>キョカ</t>
    </rPh>
    <phoneticPr fontId="1"/>
  </si>
  <si>
    <t>産業廃棄物収集運搬業許可</t>
    <rPh sb="0" eb="5">
      <t>サンギョウハイキブツ</t>
    </rPh>
    <rPh sb="5" eb="10">
      <t>シュウシュウウンパンギョウ</t>
    </rPh>
    <rPh sb="10" eb="12">
      <t>キョカ</t>
    </rPh>
    <phoneticPr fontId="1"/>
  </si>
  <si>
    <t>産業廃棄物処分業許可</t>
    <rPh sb="0" eb="5">
      <t>サンギョウハイキブツ</t>
    </rPh>
    <rPh sb="5" eb="8">
      <t>ショブンギョウ</t>
    </rPh>
    <rPh sb="8" eb="10">
      <t>キョカ</t>
    </rPh>
    <phoneticPr fontId="1"/>
  </si>
  <si>
    <t>一般旅客自動車運送事業許可</t>
    <rPh sb="0" eb="2">
      <t>イッパン</t>
    </rPh>
    <rPh sb="2" eb="4">
      <t>リョキャク</t>
    </rPh>
    <rPh sb="4" eb="7">
      <t>ジドウシャ</t>
    </rPh>
    <rPh sb="7" eb="13">
      <t>ウンソウジギョウキョカ</t>
    </rPh>
    <phoneticPr fontId="1"/>
  </si>
  <si>
    <t>一般貨物自動車運送事業許可</t>
    <rPh sb="0" eb="4">
      <t>イッパンカモツ</t>
    </rPh>
    <rPh sb="4" eb="7">
      <t>ジドウシャ</t>
    </rPh>
    <rPh sb="7" eb="9">
      <t>ウンソウ</t>
    </rPh>
    <rPh sb="9" eb="11">
      <t>ジギョウ</t>
    </rPh>
    <rPh sb="11" eb="13">
      <t>キョカ</t>
    </rPh>
    <phoneticPr fontId="1"/>
  </si>
  <si>
    <t>旅行業登録</t>
    <rPh sb="0" eb="3">
      <t>リョコウギョウ</t>
    </rPh>
    <rPh sb="3" eb="5">
      <t>トウロク</t>
    </rPh>
    <phoneticPr fontId="1"/>
  </si>
  <si>
    <t>一般労働者派遣事業許可</t>
    <rPh sb="0" eb="2">
      <t>イッパン</t>
    </rPh>
    <rPh sb="2" eb="5">
      <t>ロウドウシャ</t>
    </rPh>
    <rPh sb="5" eb="7">
      <t>ハケン</t>
    </rPh>
    <rPh sb="7" eb="9">
      <t>ジギョウ</t>
    </rPh>
    <rPh sb="9" eb="11">
      <t>キョカ</t>
    </rPh>
    <phoneticPr fontId="1"/>
  </si>
  <si>
    <t>損害保険代理店登録</t>
    <rPh sb="0" eb="4">
      <t>ソンガイホケン</t>
    </rPh>
    <rPh sb="4" eb="7">
      <t>ダイリテン</t>
    </rPh>
    <rPh sb="7" eb="9">
      <t>トウロク</t>
    </rPh>
    <phoneticPr fontId="1"/>
  </si>
  <si>
    <t>01</t>
    <phoneticPr fontId="1"/>
  </si>
  <si>
    <t>02</t>
  </si>
  <si>
    <t>02印刷・製本</t>
    <phoneticPr fontId="1"/>
  </si>
  <si>
    <t>03図書・教材・保育用品</t>
    <phoneticPr fontId="1"/>
  </si>
  <si>
    <t>04家具・室内装飾・舞台</t>
    <phoneticPr fontId="1"/>
  </si>
  <si>
    <t>05電気機器・通信機器・冷暖房機器</t>
    <phoneticPr fontId="1"/>
  </si>
  <si>
    <t>06厨房用品</t>
    <phoneticPr fontId="1"/>
  </si>
  <si>
    <t>07産業用機器・工具・用具</t>
    <phoneticPr fontId="1"/>
  </si>
  <si>
    <t>08水道用品</t>
    <phoneticPr fontId="1"/>
  </si>
  <si>
    <t>09医科用品</t>
    <phoneticPr fontId="1"/>
  </si>
  <si>
    <t>10介護福祉用品・機器</t>
    <phoneticPr fontId="1"/>
  </si>
  <si>
    <t>11化学工業薬品</t>
    <phoneticPr fontId="1"/>
  </si>
  <si>
    <t>12燃料</t>
    <phoneticPr fontId="1"/>
  </si>
  <si>
    <t>13自動車（販売）</t>
    <phoneticPr fontId="1"/>
  </si>
  <si>
    <t>14消防防災</t>
    <phoneticPr fontId="1"/>
  </si>
  <si>
    <t>15繊維・衣料品</t>
    <phoneticPr fontId="1"/>
  </si>
  <si>
    <t>16運動用品・遊具</t>
    <phoneticPr fontId="1"/>
  </si>
  <si>
    <t>17看板・幕・記章・模型</t>
    <phoneticPr fontId="1"/>
  </si>
  <si>
    <t>18啓発用品</t>
    <phoneticPr fontId="1"/>
  </si>
  <si>
    <t>19生活用品</t>
    <phoneticPr fontId="1"/>
  </si>
  <si>
    <t>20ごみ袋</t>
    <phoneticPr fontId="1"/>
  </si>
  <si>
    <t>21ギフト・美術品</t>
    <phoneticPr fontId="1"/>
  </si>
  <si>
    <t>22建材・資材</t>
    <phoneticPr fontId="1"/>
  </si>
  <si>
    <t>23不用品買取</t>
    <phoneticPr fontId="1"/>
  </si>
  <si>
    <t>24その他製造・販売</t>
    <phoneticPr fontId="1"/>
  </si>
  <si>
    <t>25機械設備・器具等保守・点検</t>
    <phoneticPr fontId="1"/>
  </si>
  <si>
    <t>26機械設備・器具等修繕
(建設工事を除く)</t>
    <phoneticPr fontId="1"/>
  </si>
  <si>
    <t>27施設管理</t>
    <phoneticPr fontId="1"/>
  </si>
  <si>
    <t>28自動車点検整備・修理</t>
    <phoneticPr fontId="1"/>
  </si>
  <si>
    <t>29清掃・植木管理・草刈業務</t>
    <phoneticPr fontId="1"/>
  </si>
  <si>
    <t>30警備業務</t>
    <phoneticPr fontId="1"/>
  </si>
  <si>
    <t>31リース・レンタル</t>
    <phoneticPr fontId="1"/>
  </si>
  <si>
    <t>32測定・調査・検査</t>
    <phoneticPr fontId="1"/>
  </si>
  <si>
    <t>34システム構築・保守</t>
    <phoneticPr fontId="1"/>
  </si>
  <si>
    <t>35情報処理</t>
    <phoneticPr fontId="1"/>
  </si>
  <si>
    <t>36その他電算関係</t>
    <phoneticPr fontId="1"/>
  </si>
  <si>
    <t>37イベント・企画</t>
    <phoneticPr fontId="1"/>
  </si>
  <si>
    <t>33計画</t>
    <rPh sb="2" eb="4">
      <t>ケイカク</t>
    </rPh>
    <phoneticPr fontId="1"/>
  </si>
  <si>
    <t>38廃棄物収集・運搬・処理</t>
    <phoneticPr fontId="1"/>
  </si>
  <si>
    <t>39運送・旅客</t>
    <phoneticPr fontId="1"/>
  </si>
  <si>
    <t>40人材</t>
    <phoneticPr fontId="1"/>
  </si>
  <si>
    <t>41その他業務</t>
    <phoneticPr fontId="1"/>
  </si>
  <si>
    <r>
      <t>その他</t>
    </r>
    <r>
      <rPr>
        <sz val="11"/>
        <color rgb="FFFF0000"/>
        <rFont val="ＭＳ ゴシック"/>
        <family val="3"/>
        <charset val="128"/>
      </rPr>
      <t>*1</t>
    </r>
    <rPh sb="2" eb="3">
      <t>タ</t>
    </rPh>
    <phoneticPr fontId="1"/>
  </si>
  <si>
    <r>
      <t>その他特殊車両</t>
    </r>
    <r>
      <rPr>
        <sz val="11"/>
        <color rgb="FFFF0000"/>
        <rFont val="ＭＳ ゴシック"/>
        <family val="3"/>
        <charset val="128"/>
      </rPr>
      <t>*1</t>
    </r>
    <rPh sb="2" eb="3">
      <t>タ</t>
    </rPh>
    <rPh sb="3" eb="5">
      <t>トクシュ</t>
    </rPh>
    <rPh sb="5" eb="7">
      <t>シャリョウ</t>
    </rPh>
    <phoneticPr fontId="1"/>
  </si>
  <si>
    <t>保育教材、玩具　等</t>
    <rPh sb="0" eb="2">
      <t>ホイク</t>
    </rPh>
    <rPh sb="2" eb="4">
      <t>キョウザイ</t>
    </rPh>
    <rPh sb="5" eb="7">
      <t>ガング</t>
    </rPh>
    <rPh sb="8" eb="9">
      <t>トウ</t>
    </rPh>
    <phoneticPr fontId="1"/>
  </si>
  <si>
    <t>道路標識、カーブミラー、ガードレール、保安灯　等</t>
    <rPh sb="0" eb="2">
      <t>ドウロ</t>
    </rPh>
    <rPh sb="2" eb="4">
      <t>ヒョウシキ</t>
    </rPh>
    <rPh sb="19" eb="21">
      <t>ホアン</t>
    </rPh>
    <rPh sb="21" eb="22">
      <t>ヒ</t>
    </rPh>
    <phoneticPr fontId="1"/>
  </si>
  <si>
    <t>30_紀の川市</t>
  </si>
  <si>
    <r>
      <t xml:space="preserve">資格を希望する場合、希望欄にリストから「○」を選択してください。複数選択可。
直前２年間で実績(官公庁・民間を問わない)があれば実績欄にリストから「○」を選択してください。（実績がない業種であっても、希望は可。）
</t>
    </r>
    <r>
      <rPr>
        <sz val="10"/>
        <rFont val="ＭＳ ゴシック"/>
        <family val="3"/>
        <charset val="128"/>
      </rPr>
      <t>*1 その他を希望する場合、内容欄に100文字以内で具体的に入力してください。</t>
    </r>
    <r>
      <rPr>
        <sz val="10"/>
        <color rgb="FFFF0000"/>
        <rFont val="ＭＳ ゴシック"/>
        <family val="3"/>
        <charset val="128"/>
      </rPr>
      <t xml:space="preserve">
</t>
    </r>
    <r>
      <rPr>
        <sz val="10"/>
        <rFont val="ＭＳ ゴシック"/>
        <family val="3"/>
        <charset val="128"/>
      </rPr>
      <t xml:space="preserve"> 「不動産鑑定」、「登記手続等」の業務は、測量・建設コンサルタント等の申請となります。</t>
    </r>
    <rPh sb="64" eb="66">
      <t>ジッセキ</t>
    </rPh>
    <rPh sb="77" eb="79">
      <t>センタク</t>
    </rPh>
    <rPh sb="121" eb="123">
      <t>ナイヨウ</t>
    </rPh>
    <phoneticPr fontId="6"/>
  </si>
  <si>
    <t>事業協同組合、企業組合、協業組合等で官公需適格組合証明を受けている場合は番号を入力してください。</t>
    <phoneticPr fontId="1"/>
  </si>
  <si>
    <t>正式名称で入力してください。個人の場合で役職がない場合は「なし」と入力してください。</t>
  </si>
  <si>
    <t>Ver.7.0.1</t>
    <phoneticPr fontId="5"/>
  </si>
  <si>
    <t>7.0.1</t>
  </si>
  <si>
    <t>紀の川市で行われる物品・その他製造等に係る入札等に参加する資格の審査を申請します。</t>
    <rPh sb="0" eb="1">
      <t>キ</t>
    </rPh>
    <rPh sb="2" eb="3">
      <t>カワ</t>
    </rPh>
    <rPh sb="9" eb="11">
      <t>ブッピン</t>
    </rPh>
    <rPh sb="14" eb="15">
      <t>タ</t>
    </rPh>
    <rPh sb="15" eb="17">
      <t>セイゾウ</t>
    </rPh>
    <rPh sb="17" eb="18">
      <t>トウ</t>
    </rPh>
    <rPh sb="23" eb="24">
      <t>トウ</t>
    </rPh>
    <phoneticPr fontId="5"/>
  </si>
  <si>
    <t>前２ヶ年間の
平均実績高(千円)</t>
    <rPh sb="0" eb="1">
      <t>ゼン</t>
    </rPh>
    <rPh sb="3" eb="4">
      <t>ネン</t>
    </rPh>
    <rPh sb="4" eb="5">
      <t>カン</t>
    </rPh>
    <rPh sb="7" eb="9">
      <t>ヘイキン</t>
    </rPh>
    <rPh sb="9" eb="11">
      <t>ジッセキ</t>
    </rPh>
    <rPh sb="11" eb="12">
      <t>タカ</t>
    </rPh>
    <rPh sb="13" eb="15">
      <t>センエン</t>
    </rPh>
    <phoneticPr fontId="5"/>
  </si>
  <si>
    <t>都道府県から入力してください。アルファベットは全角で、数字は半角で入力してください。</t>
    <phoneticPr fontId="5"/>
  </si>
  <si>
    <t>例)カブシキガイシャスズキグミ　正式名称を全角カタカナで入力してください。
会社名と「カブシキガイシャ」「ユウゲンガイシャ」等の間にスペースは入れないでください。</t>
    <phoneticPr fontId="5"/>
  </si>
  <si>
    <t>例)株式会社鈴木組　正式名称で入力してください。
会社名と「株式会社」「有限会社」等の間にスペースは入れないでください。</t>
    <phoneticPr fontId="5"/>
  </si>
  <si>
    <t xml:space="preserve">例)カブシキガイシャスズキグミ　カンサイエイギョウショ
正式名称を全角カタカナで入力してください。支店・営業所名は、１文字空けて入力してください。
会社名と「カブシキガイシャ」「ユウゲンガイシャ」等の間にスペースは入れないでください。
</t>
    <phoneticPr fontId="5"/>
  </si>
  <si>
    <t>例)株式会社鈴木組　関西営業所
正式名称で入力してください。支店・営業所名は、１文字空けて入力してください。
会社名と「株式会社」「有限会社」等の間にスペースは入れないでください。</t>
    <phoneticPr fontId="5"/>
  </si>
  <si>
    <t>本社（店）と異なる場合のみ、都道府県から入力してください。アルファベットは全角で、数字は半角で入力してください。</t>
    <rPh sb="14" eb="18">
      <t>トドウフケン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</si>
</sst>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3" x14ac:knownFonts="1">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54">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right style="hair">
        <color auto="1"/>
      </right>
      <top style="thin">
        <color indexed="64"/>
      </top>
      <bottom style="hair">
        <color auto="1"/>
      </bottom>
      <diagonal/>
    </border>
    <border>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auto="1"/>
      </bottom>
      <diagonal/>
    </border>
    <border>
      <left style="hair">
        <color indexed="64"/>
      </left>
      <right/>
      <top style="thin">
        <color auto="1"/>
      </top>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
      <left/>
      <right style="hair">
        <color auto="1"/>
      </right>
      <top/>
      <bottom/>
      <diagonal/>
    </border>
    <border>
      <left style="hair">
        <color auto="1"/>
      </left>
      <right style="hair">
        <color auto="1"/>
      </right>
      <top style="thin">
        <color auto="1"/>
      </top>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thin">
        <color auto="1"/>
      </bottom>
      <diagonal/>
    </border>
    <border>
      <left style="hair">
        <color auto="1"/>
      </left>
      <right style="hair">
        <color auto="1"/>
      </right>
      <top/>
      <bottom style="hair">
        <color auto="1"/>
      </bottom>
      <diagonal/>
    </border>
    <border>
      <left/>
      <right style="hair">
        <color auto="1"/>
      </right>
      <top style="thin">
        <color indexed="64"/>
      </top>
      <bottom/>
      <diagonal/>
    </border>
    <border>
      <left/>
      <right style="hair">
        <color auto="1"/>
      </right>
      <top/>
      <bottom style="thin">
        <color indexed="64"/>
      </bottom>
      <diagonal/>
    </border>
    <border>
      <left style="hair">
        <color indexed="64"/>
      </left>
      <right/>
      <top style="hair">
        <color indexed="64"/>
      </top>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64">
    <xf numFmtId="0" fontId="0" fillId="0" borderId="0" xfId="0">
      <alignment vertical="center"/>
    </xf>
    <xf numFmtId="49" fontId="19" fillId="2" borderId="0" xfId="0" applyNumberFormat="1" applyFont="1" applyFill="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14" fontId="19" fillId="2" borderId="41" xfId="0" applyNumberFormat="1" applyFont="1" applyFill="1" applyBorder="1" applyAlignment="1" applyProtection="1">
      <alignment horizontal="left" vertical="center"/>
      <protection locked="0"/>
    </xf>
    <xf numFmtId="49" fontId="19" fillId="2" borderId="30" xfId="2" applyNumberFormat="1" applyFont="1" applyFill="1" applyBorder="1" applyAlignment="1" applyProtection="1">
      <alignment horizontal="center" vertical="center"/>
      <protection locked="0"/>
    </xf>
    <xf numFmtId="49" fontId="19" fillId="2" borderId="46" xfId="2" applyNumberFormat="1" applyFont="1" applyFill="1" applyBorder="1" applyAlignment="1" applyProtection="1">
      <alignment horizontal="center" vertical="center"/>
      <protection locked="0"/>
    </xf>
    <xf numFmtId="49" fontId="19" fillId="2" borderId="5" xfId="2" applyNumberFormat="1" applyFont="1" applyFill="1" applyBorder="1" applyAlignment="1" applyProtection="1">
      <alignment horizontal="center" vertical="center"/>
      <protection locked="0"/>
    </xf>
    <xf numFmtId="49" fontId="19" fillId="2" borderId="47" xfId="2" applyNumberFormat="1" applyFont="1" applyFill="1" applyBorder="1" applyAlignment="1" applyProtection="1">
      <alignment horizontal="center" vertical="center"/>
      <protection locked="0"/>
    </xf>
    <xf numFmtId="49" fontId="19" fillId="2" borderId="53" xfId="2" applyNumberFormat="1" applyFont="1" applyFill="1" applyBorder="1" applyAlignment="1" applyProtection="1">
      <alignment horizontal="center" vertical="center"/>
      <protection locked="0"/>
    </xf>
    <xf numFmtId="49" fontId="19" fillId="2" borderId="48" xfId="2" applyNumberFormat="1" applyFont="1" applyFill="1" applyBorder="1" applyAlignment="1" applyProtection="1">
      <alignment horizontal="center" vertical="center"/>
      <protection locked="0"/>
    </xf>
    <xf numFmtId="49" fontId="19" fillId="2" borderId="8" xfId="2" applyNumberFormat="1" applyFont="1" applyFill="1" applyBorder="1" applyAlignment="1" applyProtection="1">
      <alignment horizontal="center" vertical="center"/>
      <protection locked="0"/>
    </xf>
    <xf numFmtId="49" fontId="19" fillId="2" borderId="49" xfId="2" applyNumberFormat="1" applyFont="1" applyFill="1" applyBorder="1" applyAlignment="1" applyProtection="1">
      <alignment horizontal="center" vertical="center"/>
      <protection locked="0"/>
    </xf>
    <xf numFmtId="49" fontId="19" fillId="2" borderId="42" xfId="2" applyNumberFormat="1" applyFont="1" applyFill="1" applyBorder="1" applyAlignment="1" applyProtection="1">
      <alignment horizontal="center" vertical="center"/>
      <protection locked="0"/>
    </xf>
    <xf numFmtId="49" fontId="19" fillId="2" borderId="40" xfId="2" applyNumberFormat="1" applyFont="1" applyFill="1" applyBorder="1" applyAlignment="1" applyProtection="1">
      <alignment horizontal="center" vertical="center"/>
      <protection locked="0"/>
    </xf>
    <xf numFmtId="38" fontId="19" fillId="2" borderId="22" xfId="1" applyNumberFormat="1" applyFont="1" applyFill="1" applyBorder="1" applyAlignment="1" applyProtection="1">
      <alignment horizontal="right" vertical="center"/>
      <protection locked="0"/>
    </xf>
    <xf numFmtId="178" fontId="19" fillId="2" borderId="3" xfId="1" applyNumberFormat="1" applyFont="1" applyFill="1" applyBorder="1" applyAlignment="1" applyProtection="1">
      <alignment horizontal="right" vertical="center"/>
      <protection locked="0"/>
    </xf>
    <xf numFmtId="178" fontId="19" fillId="2" borderId="4" xfId="1" applyNumberFormat="1" applyFont="1" applyFill="1" applyBorder="1" applyAlignment="1" applyProtection="1">
      <alignment horizontal="right" vertical="center"/>
      <protection locked="0"/>
    </xf>
    <xf numFmtId="38" fontId="19" fillId="2" borderId="12" xfId="1" applyNumberFormat="1" applyFont="1" applyFill="1" applyBorder="1" applyAlignment="1" applyProtection="1">
      <alignment horizontal="right" vertical="center"/>
      <protection locked="0"/>
    </xf>
    <xf numFmtId="178" fontId="19" fillId="2" borderId="6" xfId="1" applyNumberFormat="1" applyFont="1" applyFill="1" applyBorder="1" applyAlignment="1" applyProtection="1">
      <alignment horizontal="right" vertical="center"/>
      <protection locked="0"/>
    </xf>
    <xf numFmtId="178" fontId="19" fillId="2" borderId="7" xfId="1" applyNumberFormat="1" applyFont="1" applyFill="1" applyBorder="1" applyAlignment="1" applyProtection="1">
      <alignment horizontal="right" vertical="center"/>
      <protection locked="0"/>
    </xf>
    <xf numFmtId="38" fontId="19" fillId="2" borderId="32" xfId="1" applyNumberFormat="1" applyFont="1" applyFill="1" applyBorder="1" applyAlignment="1" applyProtection="1">
      <alignment horizontal="right" vertical="center"/>
      <protection locked="0"/>
    </xf>
    <xf numFmtId="178" fontId="19" fillId="2" borderId="27" xfId="1" applyNumberFormat="1" applyFont="1" applyFill="1" applyBorder="1" applyAlignment="1" applyProtection="1">
      <alignment horizontal="right" vertical="center"/>
      <protection locked="0"/>
    </xf>
    <xf numFmtId="178" fontId="19" fillId="2" borderId="28" xfId="1" applyNumberFormat="1" applyFont="1" applyFill="1" applyBorder="1" applyAlignment="1" applyProtection="1">
      <alignment horizontal="right" vertical="center"/>
      <protection locked="0"/>
    </xf>
    <xf numFmtId="38" fontId="19" fillId="2" borderId="42" xfId="1" applyNumberFormat="1" applyFont="1" applyFill="1" applyBorder="1" applyAlignment="1" applyProtection="1">
      <alignment horizontal="right" vertical="center"/>
      <protection locked="0"/>
    </xf>
    <xf numFmtId="178" fontId="19" fillId="2" borderId="1" xfId="1" applyNumberFormat="1" applyFont="1" applyFill="1" applyBorder="1" applyAlignment="1" applyProtection="1">
      <alignment horizontal="right" vertical="center"/>
      <protection locked="0"/>
    </xf>
    <xf numFmtId="178" fontId="19" fillId="2" borderId="2" xfId="1" applyNumberFormat="1" applyFont="1" applyFill="1" applyBorder="1" applyAlignment="1" applyProtection="1">
      <alignment horizontal="right" vertical="center"/>
      <protection locked="0"/>
    </xf>
    <xf numFmtId="14" fontId="19" fillId="2" borderId="0" xfId="0" applyNumberFormat="1" applyFont="1" applyFill="1" applyAlignment="1" applyProtection="1">
      <alignment horizontal="left" vertical="center"/>
      <protection locked="0"/>
    </xf>
    <xf numFmtId="182"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left" vertical="center"/>
      <protection locked="0"/>
    </xf>
    <xf numFmtId="14" fontId="19" fillId="2" borderId="22" xfId="0" applyNumberFormat="1" applyFont="1" applyFill="1" applyBorder="1" applyAlignment="1" applyProtection="1">
      <alignment horizontal="left" vertical="center"/>
      <protection locked="0"/>
    </xf>
    <xf numFmtId="177" fontId="19" fillId="2" borderId="3" xfId="0" applyNumberFormat="1" applyFont="1" applyFill="1" applyBorder="1" applyAlignment="1" applyProtection="1">
      <alignment horizontal="left" vertical="center"/>
      <protection locked="0"/>
    </xf>
    <xf numFmtId="14" fontId="19" fillId="2" borderId="35" xfId="0" applyNumberFormat="1" applyFont="1" applyFill="1" applyBorder="1" applyAlignment="1" applyProtection="1">
      <alignment horizontal="left" vertical="center"/>
      <protection locked="0"/>
    </xf>
    <xf numFmtId="177" fontId="19" fillId="2" borderId="9" xfId="0" applyNumberFormat="1" applyFont="1" applyFill="1" applyBorder="1" applyAlignment="1" applyProtection="1">
      <alignment horizontal="left" vertical="center"/>
      <protection locked="0"/>
    </xf>
    <xf numFmtId="38" fontId="19" fillId="2" borderId="20" xfId="1" applyNumberFormat="1" applyFont="1" applyFill="1" applyBorder="1" applyAlignment="1" applyProtection="1">
      <alignment horizontal="right" vertical="center"/>
      <protection locked="0"/>
    </xf>
    <xf numFmtId="38" fontId="19" fillId="2" borderId="43" xfId="1" applyNumberFormat="1" applyFont="1" applyFill="1" applyBorder="1" applyAlignment="1" applyProtection="1">
      <alignment horizontal="right" vertical="center"/>
      <protection locked="0"/>
    </xf>
    <xf numFmtId="178" fontId="19" fillId="2" borderId="43" xfId="1" applyNumberFormat="1" applyFont="1" applyFill="1" applyBorder="1" applyAlignment="1" applyProtection="1">
      <alignment horizontal="right" vertical="center"/>
      <protection locked="0"/>
    </xf>
    <xf numFmtId="14" fontId="19" fillId="2" borderId="30" xfId="0" applyNumberFormat="1" applyFont="1" applyFill="1" applyBorder="1" applyAlignment="1" applyProtection="1">
      <alignment horizontal="left" vertical="center"/>
      <protection locked="0"/>
    </xf>
    <xf numFmtId="38" fontId="19" fillId="2" borderId="0" xfId="0" applyNumberFormat="1" applyFont="1" applyFill="1" applyAlignment="1" applyProtection="1">
      <alignment horizontal="right" vertical="center"/>
      <protection locked="0"/>
    </xf>
    <xf numFmtId="182" fontId="19" fillId="2" borderId="3" xfId="1" applyNumberFormat="1" applyFont="1" applyFill="1" applyBorder="1" applyAlignment="1" applyProtection="1">
      <alignment horizontal="right" vertical="center"/>
      <protection locked="0"/>
    </xf>
    <xf numFmtId="182" fontId="19" fillId="2" borderId="4" xfId="1" applyNumberFormat="1" applyFont="1" applyFill="1" applyBorder="1" applyAlignment="1" applyProtection="1">
      <alignment horizontal="right" vertical="center"/>
      <protection locked="0"/>
    </xf>
    <xf numFmtId="182" fontId="19" fillId="2" borderId="6" xfId="1" applyNumberFormat="1" applyFont="1" applyFill="1" applyBorder="1" applyAlignment="1" applyProtection="1">
      <alignment horizontal="right" vertical="center"/>
      <protection locked="0"/>
    </xf>
    <xf numFmtId="182" fontId="19" fillId="2" borderId="7" xfId="1" applyNumberFormat="1" applyFont="1" applyFill="1" applyBorder="1" applyAlignment="1" applyProtection="1">
      <alignment horizontal="right" vertical="center"/>
      <protection locked="0"/>
    </xf>
    <xf numFmtId="38" fontId="19" fillId="2" borderId="0" xfId="0" applyNumberFormat="1" applyFont="1" applyFill="1" applyAlignment="1" applyProtection="1">
      <alignment horizontal="left" vertical="center"/>
      <protection locked="0"/>
    </xf>
    <xf numFmtId="38" fontId="19" fillId="2" borderId="35" xfId="1" applyNumberFormat="1" applyFont="1" applyFill="1" applyBorder="1" applyAlignment="1" applyProtection="1">
      <alignment horizontal="right" vertical="center"/>
      <protection locked="0"/>
    </xf>
    <xf numFmtId="182" fontId="19" fillId="2" borderId="9" xfId="1" applyNumberFormat="1" applyFont="1" applyFill="1" applyBorder="1" applyAlignment="1" applyProtection="1">
      <alignment horizontal="right" vertical="center"/>
      <protection locked="0"/>
    </xf>
    <xf numFmtId="182" fontId="19" fillId="2" borderId="11" xfId="1" applyNumberFormat="1" applyFont="1" applyFill="1" applyBorder="1" applyAlignment="1" applyProtection="1">
      <alignment horizontal="right" vertical="center"/>
      <protection locked="0"/>
    </xf>
    <xf numFmtId="49" fontId="19" fillId="2" borderId="0" xfId="0" applyNumberFormat="1" applyFont="1" applyFill="1" applyAlignment="1" applyProtection="1">
      <alignment horizontal="left" vertical="center"/>
      <protection locked="0"/>
    </xf>
    <xf numFmtId="49" fontId="19" fillId="2" borderId="12" xfId="2" applyNumberFormat="1" applyFont="1" applyFill="1" applyBorder="1" applyAlignment="1" applyProtection="1">
      <alignment horizontal="center" vertical="center"/>
      <protection locked="0"/>
    </xf>
    <xf numFmtId="49" fontId="19" fillId="2" borderId="6" xfId="2" applyNumberFormat="1" applyFont="1" applyFill="1" applyBorder="1" applyAlignment="1" applyProtection="1">
      <alignment horizontal="center" vertical="center"/>
      <protection locked="0"/>
    </xf>
    <xf numFmtId="49" fontId="19" fillId="2" borderId="7" xfId="2" applyNumberFormat="1" applyFont="1" applyFill="1" applyBorder="1" applyAlignment="1" applyProtection="1">
      <alignment horizontal="center" vertical="center"/>
      <protection locked="0"/>
    </xf>
    <xf numFmtId="49" fontId="19" fillId="2" borderId="12" xfId="0" applyNumberFormat="1" applyFont="1" applyFill="1" applyBorder="1" applyAlignment="1" applyProtection="1">
      <alignment horizontal="left" vertical="center"/>
      <protection locked="0"/>
    </xf>
    <xf numFmtId="49" fontId="19" fillId="2" borderId="6"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0" fontId="19" fillId="2" borderId="0" xfId="0" applyFont="1" applyFill="1" applyAlignment="1" applyProtection="1">
      <alignment horizontal="left" vertical="center"/>
      <protection locked="0"/>
    </xf>
    <xf numFmtId="49" fontId="19" fillId="2" borderId="22" xfId="2" applyNumberFormat="1" applyFont="1" applyFill="1" applyBorder="1" applyAlignment="1" applyProtection="1">
      <alignment horizontal="center" vertical="center"/>
      <protection locked="0"/>
    </xf>
    <xf numFmtId="49" fontId="19" fillId="2" borderId="3" xfId="2" applyNumberFormat="1" applyFont="1" applyFill="1" applyBorder="1" applyAlignment="1" applyProtection="1">
      <alignment horizontal="center" vertical="center"/>
      <protection locked="0"/>
    </xf>
    <xf numFmtId="49" fontId="19" fillId="2" borderId="4" xfId="2" applyNumberFormat="1" applyFont="1" applyFill="1" applyBorder="1" applyAlignment="1" applyProtection="1">
      <alignment horizontal="center" vertical="center"/>
      <protection locked="0"/>
    </xf>
    <xf numFmtId="185" fontId="19" fillId="2" borderId="0" xfId="0" applyNumberFormat="1"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shrinkToFit="1"/>
      <protection locked="0"/>
    </xf>
    <xf numFmtId="0" fontId="19" fillId="2" borderId="0" xfId="0" applyFont="1" applyFill="1" applyAlignment="1" applyProtection="1">
      <alignment horizontal="left" vertical="center" shrinkToFit="1"/>
      <protection locked="0"/>
    </xf>
    <xf numFmtId="178" fontId="19" fillId="2" borderId="0" xfId="0" applyNumberFormat="1" applyFont="1" applyFill="1" applyAlignment="1" applyProtection="1">
      <alignment horizontal="left" vertical="center"/>
      <protection locked="0"/>
    </xf>
    <xf numFmtId="49" fontId="19" fillId="2" borderId="33" xfId="2" applyNumberFormat="1" applyFont="1" applyFill="1" applyBorder="1" applyAlignment="1" applyProtection="1">
      <alignment horizontal="center" vertical="center"/>
      <protection locked="0"/>
    </xf>
    <xf numFmtId="49" fontId="19" fillId="2" borderId="29" xfId="2" applyNumberFormat="1" applyFont="1" applyFill="1" applyBorder="1" applyAlignment="1" applyProtection="1">
      <alignment horizontal="center" vertical="center"/>
      <protection locked="0"/>
    </xf>
    <xf numFmtId="49" fontId="19" fillId="2" borderId="34" xfId="2" applyNumberFormat="1" applyFont="1" applyFill="1" applyBorder="1" applyAlignment="1" applyProtection="1">
      <alignment horizontal="center" vertical="center"/>
      <protection locked="0"/>
    </xf>
    <xf numFmtId="49" fontId="19" fillId="2" borderId="17" xfId="2" applyNumberFormat="1" applyFont="1" applyFill="1" applyBorder="1" applyAlignment="1" applyProtection="1">
      <alignment horizontal="center" vertical="center"/>
      <protection locked="0"/>
    </xf>
    <xf numFmtId="49" fontId="19" fillId="2" borderId="13" xfId="2" applyNumberFormat="1" applyFont="1" applyFill="1" applyBorder="1" applyAlignment="1" applyProtection="1">
      <alignment horizontal="center" vertical="center"/>
      <protection locked="0"/>
    </xf>
    <xf numFmtId="49" fontId="19" fillId="2" borderId="14" xfId="2" applyNumberFormat="1" applyFont="1" applyFill="1" applyBorder="1" applyAlignment="1" applyProtection="1">
      <alignment horizontal="center" vertical="center"/>
      <protection locked="0"/>
    </xf>
    <xf numFmtId="38" fontId="19" fillId="2" borderId="6" xfId="0" applyNumberFormat="1" applyFont="1" applyFill="1" applyBorder="1" applyAlignment="1" applyProtection="1">
      <alignment horizontal="left" vertical="center"/>
      <protection locked="0"/>
    </xf>
    <xf numFmtId="38" fontId="19" fillId="2" borderId="12" xfId="0" applyNumberFormat="1" applyFont="1" applyFill="1" applyBorder="1" applyAlignment="1" applyProtection="1">
      <alignment horizontal="right" vertical="center"/>
      <protection locked="0"/>
    </xf>
    <xf numFmtId="40" fontId="19" fillId="2" borderId="6" xfId="0" applyNumberFormat="1" applyFont="1" applyFill="1" applyBorder="1" applyAlignment="1" applyProtection="1">
      <alignment horizontal="right" vertical="center"/>
      <protection locked="0"/>
    </xf>
    <xf numFmtId="49" fontId="19" fillId="2" borderId="35" xfId="0" applyNumberFormat="1" applyFont="1" applyFill="1" applyBorder="1" applyAlignment="1" applyProtection="1">
      <alignment horizontal="left" vertical="center"/>
      <protection locked="0"/>
    </xf>
    <xf numFmtId="49" fontId="19" fillId="2" borderId="9" xfId="0" applyNumberFormat="1" applyFont="1" applyFill="1" applyBorder="1" applyAlignment="1" applyProtection="1">
      <alignment horizontal="left" vertical="center"/>
      <protection locked="0"/>
    </xf>
    <xf numFmtId="38" fontId="19" fillId="2" borderId="9" xfId="0" applyNumberFormat="1" applyFont="1" applyFill="1" applyBorder="1" applyAlignment="1" applyProtection="1">
      <alignment horizontal="left" vertical="center"/>
      <protection locked="0"/>
    </xf>
    <xf numFmtId="49" fontId="19" fillId="2" borderId="11" xfId="0" applyNumberFormat="1" applyFont="1" applyFill="1" applyBorder="1" applyAlignment="1" applyProtection="1">
      <alignment horizontal="left" vertical="center"/>
      <protection locked="0"/>
    </xf>
    <xf numFmtId="38" fontId="19" fillId="2" borderId="35" xfId="0" applyNumberFormat="1" applyFont="1" applyFill="1" applyBorder="1" applyAlignment="1" applyProtection="1">
      <alignment horizontal="right" vertical="center"/>
      <protection locked="0"/>
    </xf>
    <xf numFmtId="40" fontId="19" fillId="2" borderId="9" xfId="0" applyNumberFormat="1" applyFont="1" applyFill="1" applyBorder="1" applyAlignment="1" applyProtection="1">
      <alignment horizontal="right" vertical="center"/>
      <protection locked="0"/>
    </xf>
    <xf numFmtId="14" fontId="19" fillId="2" borderId="8" xfId="0" applyNumberFormat="1" applyFont="1" applyFill="1" applyBorder="1" applyAlignment="1" applyProtection="1">
      <alignment horizontal="left" vertical="center"/>
      <protection locked="0"/>
    </xf>
    <xf numFmtId="38" fontId="19" fillId="2" borderId="1" xfId="1" applyNumberFormat="1" applyFont="1" applyFill="1" applyBorder="1" applyAlignment="1" applyProtection="1">
      <alignment horizontal="right" vertical="center"/>
      <protection locked="0"/>
    </xf>
    <xf numFmtId="38" fontId="19" fillId="2" borderId="2" xfId="1" applyNumberFormat="1" applyFont="1" applyFill="1" applyBorder="1" applyAlignment="1" applyProtection="1">
      <alignment horizontal="right" vertical="center"/>
      <protection locked="0"/>
    </xf>
    <xf numFmtId="49" fontId="19" fillId="2" borderId="8" xfId="2" applyNumberFormat="1" applyFont="1" applyFill="1" applyBorder="1" applyAlignment="1" applyProtection="1">
      <alignment horizontal="left" vertical="center" wrapText="1"/>
      <protection locked="0"/>
    </xf>
    <xf numFmtId="0" fontId="19" fillId="2" borderId="9" xfId="2" applyFont="1" applyFill="1" applyBorder="1" applyAlignment="1" applyProtection="1">
      <alignment horizontal="left" vertical="center" wrapText="1"/>
      <protection locked="0"/>
    </xf>
    <xf numFmtId="0" fontId="19" fillId="2" borderId="10" xfId="2" applyFont="1" applyFill="1" applyBorder="1" applyAlignment="1" applyProtection="1">
      <alignment horizontal="left" vertical="center" wrapText="1"/>
      <protection locked="0"/>
    </xf>
    <xf numFmtId="49" fontId="19" fillId="2" borderId="5" xfId="2" applyNumberFormat="1" applyFont="1" applyFill="1" applyBorder="1" applyAlignment="1" applyProtection="1">
      <alignment horizontal="left" vertical="center" wrapText="1"/>
      <protection locked="0"/>
    </xf>
    <xf numFmtId="0" fontId="19" fillId="2" borderId="6" xfId="2" applyFont="1" applyFill="1" applyBorder="1" applyAlignment="1" applyProtection="1">
      <alignment horizontal="left" vertical="center" wrapText="1"/>
      <protection locked="0"/>
    </xf>
    <xf numFmtId="0" fontId="19" fillId="2" borderId="31" xfId="2" applyFont="1" applyFill="1" applyBorder="1" applyAlignment="1" applyProtection="1">
      <alignment horizontal="left" vertical="center" wrapText="1"/>
      <protection locked="0"/>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7" fillId="0" borderId="0" xfId="1" applyNumberFormat="1" applyFont="1" applyAlignment="1" applyProtection="1">
      <alignment horizontal="right" vertical="top"/>
    </xf>
    <xf numFmtId="179" fontId="4" fillId="0" borderId="0" xfId="1" applyNumberFormat="1" applyFont="1" applyAlignment="1" applyProtection="1">
      <alignment vertical="top"/>
    </xf>
    <xf numFmtId="0" fontId="12" fillId="0" borderId="0" xfId="2" applyFont="1" applyProtection="1">
      <alignment vertical="center"/>
    </xf>
    <xf numFmtId="0" fontId="4" fillId="0" borderId="0" xfId="1" applyFont="1" applyProtection="1">
      <alignment vertical="center"/>
    </xf>
    <xf numFmtId="0" fontId="16" fillId="0" borderId="15" xfId="2" applyFont="1" applyBorder="1" applyProtection="1">
      <alignment vertical="center"/>
    </xf>
    <xf numFmtId="0" fontId="16" fillId="0" borderId="16" xfId="2" applyFont="1" applyBorder="1" applyProtection="1">
      <alignment vertical="center"/>
    </xf>
    <xf numFmtId="0" fontId="16" fillId="0" borderId="18" xfId="2" applyFont="1" applyBorder="1" applyProtection="1">
      <alignment vertical="center"/>
    </xf>
    <xf numFmtId="49" fontId="4" fillId="0" borderId="0" xfId="1" applyNumberFormat="1" applyFont="1" applyProtection="1">
      <alignment vertical="center"/>
    </xf>
    <xf numFmtId="0" fontId="16" fillId="0" borderId="19" xfId="2" applyFont="1" applyBorder="1" applyProtection="1">
      <alignment vertical="center"/>
    </xf>
    <xf numFmtId="0" fontId="16" fillId="0" borderId="0" xfId="2" applyFont="1" applyProtection="1">
      <alignment vertical="center"/>
    </xf>
    <xf numFmtId="0" fontId="16" fillId="0" borderId="21" xfId="2" applyFont="1" applyBorder="1" applyProtection="1">
      <alignment vertical="center"/>
    </xf>
    <xf numFmtId="0" fontId="16" fillId="0" borderId="17" xfId="2" applyFont="1" applyBorder="1" applyProtection="1">
      <alignment vertical="center"/>
    </xf>
    <xf numFmtId="0" fontId="16" fillId="0" borderId="13" xfId="2" applyFont="1" applyBorder="1" applyProtection="1">
      <alignment vertical="center"/>
    </xf>
    <xf numFmtId="0" fontId="16" fillId="0" borderId="14" xfId="2" applyFont="1" applyBorder="1" applyProtection="1">
      <alignment vertical="center"/>
    </xf>
    <xf numFmtId="183" fontId="4" fillId="0" borderId="0" xfId="1" applyNumberFormat="1" applyFont="1" applyProtection="1">
      <alignment vertical="center"/>
    </xf>
    <xf numFmtId="0" fontId="14" fillId="0" borderId="15" xfId="0" applyFont="1" applyBorder="1" applyAlignment="1" applyProtection="1">
      <alignment horizontal="left" vertical="center" indent="1"/>
    </xf>
    <xf numFmtId="0" fontId="14" fillId="0" borderId="16" xfId="0" applyFont="1" applyBorder="1" applyAlignment="1" applyProtection="1">
      <alignment horizontal="left" vertical="center" indent="1"/>
    </xf>
    <xf numFmtId="0" fontId="14" fillId="0" borderId="18" xfId="0" applyFont="1" applyBorder="1" applyAlignment="1" applyProtection="1">
      <alignment horizontal="left" vertical="center" indent="1"/>
    </xf>
    <xf numFmtId="0" fontId="14" fillId="0" borderId="19" xfId="0" applyFont="1" applyBorder="1" applyProtection="1">
      <alignment vertical="center"/>
    </xf>
    <xf numFmtId="0" fontId="14" fillId="0" borderId="0" xfId="0" applyFont="1" applyProtection="1">
      <alignment vertical="center"/>
    </xf>
    <xf numFmtId="0" fontId="4" fillId="0" borderId="16" xfId="0" applyFont="1" applyBorder="1" applyProtection="1">
      <alignment vertical="center"/>
    </xf>
    <xf numFmtId="0" fontId="4" fillId="0" borderId="18" xfId="0" applyFont="1" applyBorder="1" applyProtection="1">
      <alignment vertical="center"/>
    </xf>
    <xf numFmtId="180" fontId="4" fillId="0" borderId="19" xfId="0" applyNumberFormat="1" applyFont="1" applyBorder="1" applyProtection="1">
      <alignment vertical="center"/>
    </xf>
    <xf numFmtId="180" fontId="4" fillId="0" borderId="0" xfId="0" applyNumberFormat="1" applyFont="1" applyProtection="1">
      <alignment vertical="center"/>
    </xf>
    <xf numFmtId="0" fontId="4" fillId="0" borderId="0" xfId="0" applyFont="1" applyProtection="1">
      <alignment vertical="center"/>
    </xf>
    <xf numFmtId="0" fontId="15" fillId="0" borderId="0" xfId="0" applyFont="1" applyAlignment="1" applyProtection="1">
      <alignment horizontal="right" vertical="top"/>
    </xf>
    <xf numFmtId="0" fontId="15" fillId="0" borderId="0" xfId="0" applyFont="1" applyAlignment="1" applyProtection="1">
      <alignment vertical="top"/>
    </xf>
    <xf numFmtId="0" fontId="4" fillId="0" borderId="21"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9" xfId="0" applyFont="1" applyBorder="1" applyProtection="1">
      <alignment vertical="center"/>
    </xf>
    <xf numFmtId="0" fontId="17" fillId="0" borderId="0" xfId="0" applyFont="1" applyAlignment="1" applyProtection="1">
      <alignment vertical="top" wrapText="1"/>
    </xf>
    <xf numFmtId="0" fontId="13" fillId="0" borderId="21"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9" xfId="2" applyFont="1" applyBorder="1" applyProtection="1">
      <alignment vertical="center"/>
    </xf>
    <xf numFmtId="0" fontId="21" fillId="0" borderId="0" xfId="0" applyFont="1" applyAlignment="1" applyProtection="1">
      <alignment vertical="top"/>
    </xf>
    <xf numFmtId="0" fontId="17" fillId="0" borderId="21" xfId="0" applyFont="1" applyBorder="1" applyAlignment="1" applyProtection="1">
      <alignment vertical="top"/>
    </xf>
    <xf numFmtId="0" fontId="4" fillId="0" borderId="17" xfId="0" applyFont="1" applyBorder="1" applyProtection="1">
      <alignment vertical="center"/>
    </xf>
    <xf numFmtId="0" fontId="4" fillId="0" borderId="13" xfId="0" applyFont="1" applyBorder="1" applyProtection="1">
      <alignment vertical="center"/>
    </xf>
    <xf numFmtId="0" fontId="13" fillId="0" borderId="13" xfId="0" applyFont="1" applyBorder="1" applyAlignment="1" applyProtection="1">
      <alignment vertical="top"/>
    </xf>
    <xf numFmtId="49" fontId="13" fillId="0" borderId="13" xfId="0" applyNumberFormat="1" applyFont="1" applyBorder="1" applyAlignment="1" applyProtection="1">
      <alignment vertical="top"/>
    </xf>
    <xf numFmtId="0" fontId="4" fillId="0" borderId="14"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3" xfId="0" applyFont="1" applyBorder="1" applyAlignment="1" applyProtection="1">
      <alignment horizontal="right" vertical="top"/>
    </xf>
    <xf numFmtId="0" fontId="15" fillId="0" borderId="13" xfId="0" applyFont="1" applyBorder="1" applyAlignment="1" applyProtection="1">
      <alignment vertical="top"/>
    </xf>
    <xf numFmtId="49" fontId="15" fillId="0" borderId="13" xfId="0" applyNumberFormat="1" applyFont="1" applyBorder="1" applyAlignment="1" applyProtection="1">
      <alignment vertical="top"/>
    </xf>
    <xf numFmtId="182" fontId="15" fillId="0" borderId="13"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9" xfId="0" applyFont="1" applyBorder="1" applyProtection="1">
      <alignment vertical="center"/>
    </xf>
    <xf numFmtId="0" fontId="22" fillId="0" borderId="0" xfId="0" applyFont="1" applyProtection="1">
      <alignment vertical="center"/>
    </xf>
    <xf numFmtId="49" fontId="4" fillId="0" borderId="16" xfId="0" applyNumberFormat="1" applyFont="1" applyBorder="1" applyProtection="1">
      <alignment vertical="center"/>
    </xf>
    <xf numFmtId="178" fontId="4" fillId="0" borderId="16" xfId="0" applyNumberFormat="1" applyFont="1" applyBorder="1" applyProtection="1">
      <alignment vertical="center"/>
    </xf>
    <xf numFmtId="0" fontId="17" fillId="0" borderId="0" xfId="0" applyFont="1" applyAlignment="1" applyProtection="1">
      <alignment horizontal="left" vertical="center" wrapText="1"/>
    </xf>
    <xf numFmtId="178" fontId="15" fillId="0" borderId="0" xfId="0" applyNumberFormat="1" applyFont="1" applyAlignment="1" applyProtection="1">
      <alignment vertical="top"/>
    </xf>
    <xf numFmtId="182" fontId="13" fillId="0" borderId="13"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21" xfId="2" applyFont="1" applyBorder="1" applyProtection="1">
      <alignment vertical="center"/>
    </xf>
    <xf numFmtId="49" fontId="17" fillId="0" borderId="0" xfId="0" applyNumberFormat="1" applyFont="1" applyAlignment="1" applyProtection="1">
      <alignment horizontal="right" vertical="top"/>
    </xf>
    <xf numFmtId="178" fontId="13" fillId="0" borderId="13"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7" xfId="2" applyFont="1" applyBorder="1" applyProtection="1">
      <alignment vertical="center"/>
    </xf>
    <xf numFmtId="0" fontId="4" fillId="0" borderId="13" xfId="2" applyFont="1" applyBorder="1" applyProtection="1">
      <alignment vertical="center"/>
    </xf>
    <xf numFmtId="0" fontId="14" fillId="0" borderId="19" xfId="0" applyFont="1" applyBorder="1" applyAlignment="1" applyProtection="1">
      <alignment horizontal="left" vertical="center" indent="1"/>
    </xf>
    <xf numFmtId="0" fontId="14" fillId="0" borderId="0" xfId="0" applyFont="1" applyAlignment="1" applyProtection="1">
      <alignment horizontal="left" vertical="center" indent="1"/>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7" fillId="0" borderId="0" xfId="0" applyNumberFormat="1" applyFont="1" applyAlignment="1" applyProtection="1">
      <alignment horizontal="righ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0" fontId="17" fillId="0" borderId="0" xfId="2" applyFont="1" applyAlignment="1" applyProtection="1">
      <alignment horizontal="left" vertical="center" wrapText="1"/>
    </xf>
    <xf numFmtId="0" fontId="4" fillId="0" borderId="20"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5" xfId="2" applyFont="1" applyBorder="1" applyAlignment="1" applyProtection="1">
      <alignment horizontal="center" vertical="center"/>
    </xf>
    <xf numFmtId="0" fontId="4" fillId="0" borderId="16" xfId="2" applyFont="1" applyBorder="1" applyAlignment="1" applyProtection="1">
      <alignment horizontal="center" vertical="center"/>
    </xf>
    <xf numFmtId="0" fontId="4" fillId="0" borderId="18" xfId="2" applyFont="1" applyBorder="1" applyAlignment="1" applyProtection="1">
      <alignment horizontal="center" vertical="center"/>
    </xf>
    <xf numFmtId="49" fontId="4" fillId="0" borderId="20"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8" xfId="0" applyFont="1" applyBorder="1" applyAlignment="1" applyProtection="1">
      <alignment horizontal="center" vertical="center"/>
    </xf>
    <xf numFmtId="180" fontId="4" fillId="0" borderId="21" xfId="0" applyNumberFormat="1" applyFont="1" applyBorder="1" applyProtection="1">
      <alignment vertical="center"/>
    </xf>
    <xf numFmtId="0" fontId="4" fillId="0" borderId="2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49" fontId="4" fillId="3" borderId="22"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0" borderId="12"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0" fontId="4" fillId="3" borderId="12"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38" fontId="4" fillId="0" borderId="36" xfId="0" applyNumberFormat="1" applyFont="1" applyBorder="1" applyAlignment="1" applyProtection="1">
      <alignment horizontal="right" vertical="center"/>
    </xf>
    <xf numFmtId="38" fontId="4" fillId="0" borderId="23" xfId="0" applyNumberFormat="1" applyFont="1" applyBorder="1" applyAlignment="1" applyProtection="1">
      <alignment horizontal="right" vertical="center"/>
    </xf>
    <xf numFmtId="0" fontId="18" fillId="0" borderId="21" xfId="0" applyFont="1" applyBorder="1" applyProtection="1">
      <alignment vertical="center"/>
    </xf>
    <xf numFmtId="0" fontId="4" fillId="0" borderId="33" xfId="0" applyFont="1" applyBorder="1" applyAlignment="1" applyProtection="1">
      <alignment horizontal="left" vertical="center"/>
    </xf>
    <xf numFmtId="0" fontId="4" fillId="0" borderId="29" xfId="0" applyFont="1" applyBorder="1" applyAlignment="1" applyProtection="1">
      <alignment horizontal="left" vertical="center"/>
    </xf>
    <xf numFmtId="0" fontId="4" fillId="0" borderId="34" xfId="0" applyFont="1" applyBorder="1" applyAlignment="1" applyProtection="1">
      <alignment horizontal="left" vertical="center"/>
    </xf>
    <xf numFmtId="0" fontId="18" fillId="0" borderId="7" xfId="0" applyFont="1" applyBorder="1" applyProtection="1">
      <alignment vertical="center"/>
    </xf>
    <xf numFmtId="0" fontId="4" fillId="0" borderId="17" xfId="0" applyFont="1" applyBorder="1" applyAlignment="1" applyProtection="1">
      <alignment horizontal="left" vertical="top"/>
    </xf>
    <xf numFmtId="0" fontId="4" fillId="0" borderId="13" xfId="0" applyFont="1" applyBorder="1" applyAlignment="1" applyProtection="1">
      <alignment horizontal="left" vertical="top"/>
    </xf>
    <xf numFmtId="0" fontId="4" fillId="0" borderId="14" xfId="0" applyFont="1" applyBorder="1" applyAlignment="1" applyProtection="1">
      <alignment horizontal="left" vertical="top"/>
    </xf>
    <xf numFmtId="0" fontId="18" fillId="0" borderId="14" xfId="0" applyFont="1" applyBorder="1" applyProtection="1">
      <alignment vertical="center"/>
    </xf>
    <xf numFmtId="0" fontId="4" fillId="0" borderId="0" xfId="0" applyFont="1" applyAlignment="1" applyProtection="1">
      <alignment horizontal="left" vertical="top"/>
    </xf>
    <xf numFmtId="0" fontId="17" fillId="0" borderId="0" xfId="0" applyFont="1" applyAlignment="1" applyProtection="1">
      <alignment vertical="top"/>
    </xf>
    <xf numFmtId="182" fontId="4" fillId="0" borderId="0" xfId="1" applyNumberFormat="1" applyFont="1" applyProtection="1">
      <alignment vertical="center"/>
    </xf>
    <xf numFmtId="178" fontId="4" fillId="0" borderId="21"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0" fontId="4" fillId="0" borderId="0" xfId="0" applyFont="1" applyAlignment="1" applyProtection="1">
      <alignment horizontal="left" vertical="center"/>
    </xf>
    <xf numFmtId="178" fontId="4" fillId="0" borderId="0" xfId="1" applyNumberFormat="1" applyFont="1" applyProtection="1">
      <alignment vertical="center"/>
    </xf>
    <xf numFmtId="182" fontId="15" fillId="0" borderId="0" xfId="0" applyNumberFormat="1" applyFont="1" applyAlignment="1" applyProtection="1">
      <alignment horizontal="right" vertical="top"/>
    </xf>
    <xf numFmtId="178" fontId="4" fillId="0" borderId="22"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78" fontId="4" fillId="0" borderId="12"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82" fontId="4" fillId="0" borderId="12" xfId="1" applyNumberFormat="1" applyFont="1" applyBorder="1" applyAlignment="1" applyProtection="1">
      <alignment horizontal="left" vertical="center"/>
    </xf>
    <xf numFmtId="182" fontId="4" fillId="0" borderId="6" xfId="1" applyNumberFormat="1" applyFont="1" applyBorder="1" applyAlignment="1" applyProtection="1">
      <alignment horizontal="left" vertical="center"/>
    </xf>
    <xf numFmtId="182" fontId="4" fillId="0" borderId="7" xfId="1" applyNumberFormat="1" applyFont="1" applyBorder="1" applyAlignment="1" applyProtection="1">
      <alignment horizontal="left" vertical="center"/>
    </xf>
    <xf numFmtId="38" fontId="19" fillId="0" borderId="12" xfId="1" applyNumberFormat="1" applyFont="1" applyBorder="1" applyAlignment="1" applyProtection="1">
      <alignment horizontal="right" vertical="center"/>
    </xf>
    <xf numFmtId="182" fontId="19" fillId="0" borderId="6" xfId="1" applyNumberFormat="1" applyFont="1" applyBorder="1" applyAlignment="1" applyProtection="1">
      <alignment horizontal="right" vertical="center"/>
    </xf>
    <xf numFmtId="182" fontId="19" fillId="0" borderId="7" xfId="1" applyNumberFormat="1" applyFont="1" applyBorder="1" applyAlignment="1" applyProtection="1">
      <alignment horizontal="right" vertical="center"/>
    </xf>
    <xf numFmtId="178" fontId="19" fillId="0" borderId="35"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0" fontId="17" fillId="0" borderId="0" xfId="0" applyFont="1" applyAlignment="1" applyProtection="1">
      <alignment horizontal="left" vertical="top" wrapText="1"/>
    </xf>
    <xf numFmtId="0" fontId="4" fillId="0" borderId="20"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178" fontId="4" fillId="0" borderId="20" xfId="1" applyNumberFormat="1" applyFont="1" applyBorder="1" applyAlignment="1" applyProtection="1">
      <alignment horizontal="center" vertical="center"/>
    </xf>
    <xf numFmtId="178" fontId="4" fillId="0" borderId="1"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0" fontId="4" fillId="0" borderId="22"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0" fontId="4" fillId="0" borderId="12" xfId="2" applyFont="1" applyBorder="1" applyProtection="1">
      <alignment vertical="center"/>
    </xf>
    <xf numFmtId="0" fontId="4" fillId="0" borderId="6" xfId="2" applyFont="1" applyBorder="1" applyProtection="1">
      <alignment vertical="center"/>
    </xf>
    <xf numFmtId="0" fontId="4" fillId="0" borderId="7" xfId="2" applyFont="1" applyBorder="1" applyProtection="1">
      <alignment vertical="center"/>
    </xf>
    <xf numFmtId="0" fontId="4" fillId="0" borderId="32" xfId="2" applyFont="1" applyBorder="1" applyProtection="1">
      <alignment vertical="center"/>
    </xf>
    <xf numFmtId="0" fontId="4" fillId="0" borderId="27" xfId="2" applyFont="1" applyBorder="1" applyProtection="1">
      <alignment vertical="center"/>
    </xf>
    <xf numFmtId="0" fontId="4" fillId="0" borderId="28" xfId="2" applyFont="1" applyBorder="1" applyProtection="1">
      <alignment vertical="center"/>
    </xf>
    <xf numFmtId="180" fontId="4" fillId="0" borderId="24" xfId="0" applyNumberFormat="1" applyFont="1" applyBorder="1" applyProtection="1">
      <alignment vertical="center"/>
    </xf>
    <xf numFmtId="180" fontId="4" fillId="0" borderId="25" xfId="0" applyNumberFormat="1" applyFont="1" applyBorder="1" applyProtection="1">
      <alignment vertical="center"/>
    </xf>
    <xf numFmtId="180" fontId="4" fillId="0" borderId="26" xfId="0" applyNumberFormat="1" applyFont="1" applyBorder="1" applyProtection="1">
      <alignment vertical="center"/>
    </xf>
    <xf numFmtId="38" fontId="19" fillId="0" borderId="24" xfId="1" applyNumberFormat="1" applyFont="1" applyBorder="1" applyAlignment="1" applyProtection="1">
      <alignment horizontal="right" vertical="center"/>
    </xf>
    <xf numFmtId="178" fontId="19" fillId="0" borderId="25" xfId="1" applyNumberFormat="1" applyFont="1" applyBorder="1" applyAlignment="1" applyProtection="1">
      <alignment horizontal="right" vertical="center"/>
    </xf>
    <xf numFmtId="178" fontId="19" fillId="0" borderId="26" xfId="1" applyNumberFormat="1" applyFont="1" applyBorder="1" applyAlignment="1" applyProtection="1">
      <alignment horizontal="right" vertical="center"/>
    </xf>
    <xf numFmtId="178" fontId="4" fillId="0" borderId="15" xfId="1" applyNumberFormat="1" applyFont="1" applyBorder="1" applyAlignment="1" applyProtection="1">
      <alignment horizontal="left" vertical="center"/>
    </xf>
    <xf numFmtId="178" fontId="4" fillId="0" borderId="16" xfId="1" applyNumberFormat="1" applyFont="1" applyBorder="1" applyAlignment="1" applyProtection="1">
      <alignment horizontal="left" vertical="center"/>
    </xf>
    <xf numFmtId="178" fontId="4" fillId="0" borderId="18" xfId="1" applyNumberFormat="1" applyFont="1" applyBorder="1" applyAlignment="1" applyProtection="1">
      <alignment horizontal="left" vertical="center"/>
    </xf>
    <xf numFmtId="178" fontId="4" fillId="0" borderId="33" xfId="1" applyNumberFormat="1" applyFont="1" applyBorder="1" applyAlignment="1" applyProtection="1">
      <alignment horizontal="left" vertical="center"/>
    </xf>
    <xf numFmtId="178" fontId="4" fillId="0" borderId="29" xfId="1" applyNumberFormat="1" applyFont="1" applyBorder="1" applyAlignment="1" applyProtection="1">
      <alignment horizontal="left" vertical="center"/>
    </xf>
    <xf numFmtId="178" fontId="4" fillId="0" borderId="34" xfId="1" applyNumberFormat="1" applyFont="1" applyBorder="1" applyAlignment="1" applyProtection="1">
      <alignment horizontal="left" vertical="center"/>
    </xf>
    <xf numFmtId="178" fontId="4" fillId="0" borderId="24" xfId="1" quotePrefix="1" applyNumberFormat="1" applyFont="1" applyBorder="1" applyAlignment="1" applyProtection="1">
      <alignment horizontal="left" vertical="center"/>
    </xf>
    <xf numFmtId="178" fontId="4" fillId="0" borderId="25" xfId="1" quotePrefix="1" applyNumberFormat="1" applyFont="1" applyBorder="1" applyAlignment="1" applyProtection="1">
      <alignment horizontal="left" vertical="center"/>
    </xf>
    <xf numFmtId="178" fontId="4" fillId="0" borderId="26" xfId="1" quotePrefix="1" applyNumberFormat="1" applyFont="1" applyBorder="1" applyAlignment="1" applyProtection="1">
      <alignment horizontal="left" vertical="center"/>
    </xf>
    <xf numFmtId="186" fontId="19" fillId="0" borderId="24" xfId="1" applyNumberFormat="1" applyFont="1" applyBorder="1" applyAlignment="1" applyProtection="1">
      <alignment horizontal="right" vertical="center"/>
    </xf>
    <xf numFmtId="184" fontId="19" fillId="0" borderId="25" xfId="1" applyNumberFormat="1" applyFont="1" applyBorder="1" applyAlignment="1" applyProtection="1">
      <alignment horizontal="right" vertical="center"/>
    </xf>
    <xf numFmtId="184" fontId="19" fillId="0" borderId="26" xfId="1" applyNumberFormat="1" applyFont="1" applyBorder="1" applyAlignment="1" applyProtection="1">
      <alignment horizontal="right" vertical="center"/>
    </xf>
    <xf numFmtId="0" fontId="13" fillId="0" borderId="14" xfId="0" applyFont="1" applyBorder="1" applyAlignment="1" applyProtection="1">
      <alignment vertical="top"/>
    </xf>
    <xf numFmtId="0" fontId="17" fillId="0" borderId="13" xfId="0" applyFont="1" applyBorder="1" applyAlignment="1" applyProtection="1">
      <alignment horizontal="left" vertical="center" wrapText="1"/>
    </xf>
    <xf numFmtId="0" fontId="4" fillId="0" borderId="20"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177" fontId="4" fillId="0" borderId="15" xfId="0" applyNumberFormat="1" applyFont="1" applyBorder="1" applyAlignment="1" applyProtection="1">
      <alignment horizontal="center" vertical="center" wrapText="1"/>
    </xf>
    <xf numFmtId="177" fontId="4" fillId="0" borderId="16" xfId="0" applyNumberFormat="1" applyFont="1" applyBorder="1" applyAlignment="1" applyProtection="1">
      <alignment horizontal="center" vertical="center" wrapText="1"/>
    </xf>
    <xf numFmtId="177" fontId="4" fillId="0" borderId="18" xfId="0" applyNumberFormat="1" applyFont="1" applyBorder="1" applyAlignment="1" applyProtection="1">
      <alignment horizontal="center" vertical="center" wrapText="1"/>
    </xf>
    <xf numFmtId="178" fontId="4" fillId="0" borderId="23" xfId="1" applyNumberFormat="1" applyFont="1" applyBorder="1" applyProtection="1">
      <alignment vertical="center"/>
    </xf>
    <xf numFmtId="178" fontId="4" fillId="0" borderId="4" xfId="1" applyNumberFormat="1" applyFont="1" applyBorder="1" applyProtection="1">
      <alignment vertical="center"/>
    </xf>
    <xf numFmtId="178" fontId="4" fillId="0" borderId="18" xfId="1" applyNumberFormat="1" applyFont="1" applyBorder="1" applyProtection="1">
      <alignment vertical="center"/>
    </xf>
    <xf numFmtId="177" fontId="4" fillId="0" borderId="19"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21" xfId="0" applyNumberFormat="1" applyFont="1" applyBorder="1" applyAlignment="1" applyProtection="1">
      <alignment horizontal="center" vertical="center" wrapText="1"/>
    </xf>
    <xf numFmtId="178" fontId="4" fillId="0" borderId="13" xfId="1" applyNumberFormat="1" applyFont="1" applyBorder="1" applyProtection="1">
      <alignment vertical="center"/>
    </xf>
    <xf numFmtId="178" fontId="4" fillId="0" borderId="34" xfId="1" applyNumberFormat="1" applyFont="1" applyBorder="1" applyProtection="1">
      <alignment vertical="center"/>
    </xf>
    <xf numFmtId="14" fontId="4" fillId="0" borderId="0" xfId="1" applyNumberFormat="1" applyFont="1" applyProtection="1">
      <alignment vertical="center"/>
    </xf>
    <xf numFmtId="178" fontId="4" fillId="0" borderId="11" xfId="1" applyNumberFormat="1" applyFont="1" applyBorder="1" applyProtection="1">
      <alignment vertical="center"/>
    </xf>
    <xf numFmtId="177" fontId="4" fillId="0" borderId="17" xfId="0" applyNumberFormat="1" applyFont="1" applyBorder="1" applyAlignment="1" applyProtection="1">
      <alignment horizontal="center" vertical="center" wrapText="1"/>
    </xf>
    <xf numFmtId="177" fontId="4" fillId="0" borderId="13" xfId="0" applyNumberFormat="1" applyFont="1" applyBorder="1" applyAlignment="1" applyProtection="1">
      <alignment horizontal="center" vertical="center" wrapText="1"/>
    </xf>
    <xf numFmtId="177" fontId="4" fillId="0" borderId="14" xfId="0" applyNumberFormat="1" applyFont="1" applyBorder="1" applyAlignment="1" applyProtection="1">
      <alignment horizontal="center" vertical="center" wrapText="1"/>
    </xf>
    <xf numFmtId="0" fontId="15" fillId="0" borderId="0" xfId="2" applyFont="1" applyAlignment="1" applyProtection="1">
      <alignment vertical="top"/>
    </xf>
    <xf numFmtId="0" fontId="15" fillId="0" borderId="0" xfId="2" applyFont="1" applyProtection="1">
      <alignment vertical="center"/>
    </xf>
    <xf numFmtId="0" fontId="4" fillId="0" borderId="22"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4" xfId="1" applyFont="1" applyBorder="1" applyAlignment="1" applyProtection="1">
      <alignment horizontal="left" vertical="center"/>
    </xf>
    <xf numFmtId="178" fontId="4" fillId="0" borderId="19" xfId="1" applyNumberFormat="1" applyFont="1" applyBorder="1" applyAlignment="1" applyProtection="1">
      <alignment horizontal="left" vertical="center"/>
    </xf>
    <xf numFmtId="178" fontId="4" fillId="0" borderId="0" xfId="1" applyNumberFormat="1" applyFont="1" applyAlignment="1" applyProtection="1">
      <alignment horizontal="left" vertical="center"/>
    </xf>
    <xf numFmtId="178" fontId="4" fillId="0" borderId="21" xfId="1" applyNumberFormat="1" applyFont="1" applyBorder="1" applyAlignment="1" applyProtection="1">
      <alignment horizontal="left" vertical="center"/>
    </xf>
    <xf numFmtId="0" fontId="4" fillId="0" borderId="33" xfId="2" applyFont="1" applyBorder="1" applyAlignment="1" applyProtection="1">
      <alignment horizontal="left" vertical="center"/>
    </xf>
    <xf numFmtId="0" fontId="4" fillId="0" borderId="29" xfId="2" applyFont="1" applyBorder="1" applyAlignment="1" applyProtection="1">
      <alignment horizontal="left" vertical="center"/>
    </xf>
    <xf numFmtId="0" fontId="4" fillId="0" borderId="34" xfId="2" applyFont="1" applyBorder="1" applyAlignment="1" applyProtection="1">
      <alignment horizontal="left" vertical="center"/>
    </xf>
    <xf numFmtId="0" fontId="4" fillId="0" borderId="24" xfId="1" applyFont="1" applyBorder="1" applyAlignment="1" applyProtection="1">
      <alignment horizontal="left" vertical="center"/>
    </xf>
    <xf numFmtId="0" fontId="4" fillId="0" borderId="25" xfId="1" applyFont="1" applyBorder="1" applyAlignment="1" applyProtection="1">
      <alignment horizontal="left" vertical="center"/>
    </xf>
    <xf numFmtId="0" fontId="4" fillId="0" borderId="26" xfId="1" applyFont="1" applyBorder="1" applyAlignment="1" applyProtection="1">
      <alignment horizontal="left" vertical="center"/>
    </xf>
    <xf numFmtId="0" fontId="15" fillId="0" borderId="13" xfId="0" applyFont="1" applyBorder="1" applyAlignment="1" applyProtection="1">
      <alignment vertical="center" wrapText="1"/>
    </xf>
    <xf numFmtId="0" fontId="4" fillId="0" borderId="39" xfId="2" applyFont="1" applyBorder="1" applyAlignment="1" applyProtection="1">
      <alignment horizontal="left" vertical="center"/>
    </xf>
    <xf numFmtId="0" fontId="4" fillId="0" borderId="43" xfId="2" applyFont="1" applyBorder="1" applyAlignment="1" applyProtection="1">
      <alignment horizontal="left" vertical="center"/>
    </xf>
    <xf numFmtId="0" fontId="4" fillId="0" borderId="40" xfId="2" applyFont="1" applyBorder="1" applyAlignment="1" applyProtection="1">
      <alignment horizontal="left" vertical="center"/>
    </xf>
    <xf numFmtId="0" fontId="4" fillId="0" borderId="45" xfId="2" applyFont="1" applyBorder="1" applyAlignment="1" applyProtection="1">
      <alignment horizontal="center" vertical="center"/>
    </xf>
    <xf numFmtId="0" fontId="4" fillId="0" borderId="42" xfId="2" applyFont="1" applyBorder="1" applyAlignment="1" applyProtection="1">
      <alignment horizontal="left" vertical="center"/>
    </xf>
    <xf numFmtId="0" fontId="4" fillId="0" borderId="1" xfId="2" applyFont="1" applyBorder="1" applyAlignment="1" applyProtection="1">
      <alignment horizontal="left" vertical="center"/>
    </xf>
    <xf numFmtId="0" fontId="4" fillId="0" borderId="42" xfId="2" applyFont="1" applyBorder="1" applyAlignment="1" applyProtection="1">
      <alignment horizontal="left" vertical="center" wrapText="1"/>
    </xf>
    <xf numFmtId="0" fontId="4" fillId="0" borderId="1" xfId="2" applyFont="1" applyBorder="1" applyAlignment="1" applyProtection="1">
      <alignment horizontal="left" vertical="center" wrapText="1"/>
    </xf>
    <xf numFmtId="0" fontId="4" fillId="0" borderId="2" xfId="2" applyFont="1" applyBorder="1" applyAlignment="1" applyProtection="1">
      <alignment horizontal="left" vertical="center" wrapText="1"/>
    </xf>
    <xf numFmtId="0" fontId="4" fillId="0" borderId="15"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4" fillId="0" borderId="51" xfId="0" applyFont="1" applyBorder="1" applyAlignment="1" applyProtection="1">
      <alignment horizontal="left" vertical="center" wrapText="1"/>
    </xf>
    <xf numFmtId="49" fontId="4" fillId="0" borderId="50" xfId="2" applyNumberFormat="1" applyFont="1" applyBorder="1" applyAlignment="1" applyProtection="1">
      <alignment horizontal="center" vertical="center" wrapText="1"/>
    </xf>
    <xf numFmtId="0" fontId="4" fillId="0" borderId="30" xfId="2" applyFont="1" applyBorder="1" applyAlignment="1" applyProtection="1">
      <alignment horizontal="left" vertical="center" wrapText="1"/>
    </xf>
    <xf numFmtId="0" fontId="4" fillId="0" borderId="3" xfId="2" applyFont="1" applyBorder="1" applyAlignment="1" applyProtection="1">
      <alignment horizontal="left" vertical="center" wrapText="1"/>
    </xf>
    <xf numFmtId="0" fontId="4" fillId="0" borderId="37" xfId="2" applyFont="1" applyBorder="1" applyAlignment="1" applyProtection="1">
      <alignment horizontal="left" vertical="center" wrapText="1"/>
    </xf>
    <xf numFmtId="0" fontId="4" fillId="0" borderId="4" xfId="2" applyFont="1" applyBorder="1" applyAlignment="1" applyProtection="1">
      <alignment horizontal="left" vertical="center" wrapText="1"/>
    </xf>
    <xf numFmtId="183" fontId="4" fillId="0" borderId="0" xfId="2" applyNumberFormat="1" applyFont="1" applyProtection="1">
      <alignment vertical="center"/>
    </xf>
    <xf numFmtId="0" fontId="4" fillId="0" borderId="19" xfId="0" applyFont="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44" xfId="0" applyFont="1" applyBorder="1" applyAlignment="1" applyProtection="1">
      <alignment horizontal="left" vertical="center" wrapText="1"/>
    </xf>
    <xf numFmtId="49" fontId="4" fillId="0" borderId="47" xfId="2" applyNumberFormat="1" applyFont="1" applyBorder="1" applyAlignment="1" applyProtection="1">
      <alignment horizontal="center" vertical="center" wrapText="1"/>
    </xf>
    <xf numFmtId="0" fontId="4" fillId="0" borderId="5" xfId="2" applyFont="1" applyBorder="1" applyAlignment="1" applyProtection="1">
      <alignment horizontal="left" vertical="center" wrapText="1"/>
    </xf>
    <xf numFmtId="0" fontId="4" fillId="0" borderId="6" xfId="2" applyFont="1" applyBorder="1" applyAlignment="1" applyProtection="1">
      <alignment horizontal="left" vertical="center" wrapText="1"/>
    </xf>
    <xf numFmtId="0" fontId="4" fillId="0" borderId="31" xfId="2" applyFont="1" applyBorder="1" applyAlignment="1" applyProtection="1">
      <alignment horizontal="left" vertical="center" wrapText="1"/>
    </xf>
    <xf numFmtId="0" fontId="4" fillId="0" borderId="7" xfId="2" applyFont="1" applyBorder="1" applyAlignment="1" applyProtection="1">
      <alignment horizontal="left" vertical="center" wrapText="1"/>
    </xf>
    <xf numFmtId="0" fontId="4" fillId="0" borderId="17" xfId="0" applyFont="1" applyBorder="1" applyAlignment="1" applyProtection="1">
      <alignment horizontal="left" vertical="center" wrapText="1"/>
    </xf>
    <xf numFmtId="0" fontId="4" fillId="0" borderId="13" xfId="0" applyFont="1" applyBorder="1" applyAlignment="1" applyProtection="1">
      <alignment horizontal="left" vertical="center" wrapText="1"/>
    </xf>
    <xf numFmtId="0" fontId="4" fillId="0" borderId="52" xfId="0" applyFont="1" applyBorder="1" applyAlignment="1" applyProtection="1">
      <alignment horizontal="left" vertical="center" wrapText="1"/>
    </xf>
    <xf numFmtId="49" fontId="4" fillId="0" borderId="48" xfId="2" applyNumberFormat="1" applyFont="1" applyBorder="1" applyAlignment="1" applyProtection="1">
      <alignment horizontal="center" vertical="center" wrapText="1"/>
    </xf>
    <xf numFmtId="0" fontId="4" fillId="0" borderId="8" xfId="2" applyFont="1" applyBorder="1" applyAlignment="1" applyProtection="1">
      <alignment horizontal="left" vertical="center" wrapText="1"/>
    </xf>
    <xf numFmtId="0" fontId="4" fillId="0" borderId="9" xfId="2" applyFont="1" applyBorder="1" applyAlignment="1" applyProtection="1">
      <alignment horizontal="left" vertical="center" wrapText="1"/>
    </xf>
    <xf numFmtId="0" fontId="4" fillId="0" borderId="10" xfId="2" applyFont="1" applyBorder="1" applyAlignment="1" applyProtection="1">
      <alignment horizontal="left" vertical="center" wrapText="1"/>
    </xf>
    <xf numFmtId="0" fontId="4" fillId="0" borderId="53" xfId="2" applyFont="1" applyBorder="1" applyAlignment="1" applyProtection="1">
      <alignment horizontal="left" vertical="center" wrapText="1"/>
    </xf>
    <xf numFmtId="0" fontId="4" fillId="0" borderId="29" xfId="2" applyFont="1" applyBorder="1" applyAlignment="1" applyProtection="1">
      <alignment horizontal="left" vertical="center" wrapText="1"/>
    </xf>
    <xf numFmtId="0" fontId="4" fillId="0" borderId="38" xfId="2" applyFont="1" applyBorder="1" applyAlignment="1" applyProtection="1">
      <alignment horizontal="left" vertical="center" wrapText="1"/>
    </xf>
    <xf numFmtId="0" fontId="4" fillId="0" borderId="34" xfId="2" applyFont="1" applyBorder="1" applyAlignment="1" applyProtection="1">
      <alignment horizontal="left" vertical="center" wrapText="1"/>
    </xf>
    <xf numFmtId="49" fontId="4" fillId="0" borderId="46" xfId="2" applyNumberFormat="1" applyFont="1" applyBorder="1" applyAlignment="1" applyProtection="1">
      <alignment horizontal="center" vertical="center" wrapText="1"/>
    </xf>
    <xf numFmtId="49" fontId="4" fillId="0" borderId="49" xfId="2" applyNumberFormat="1" applyFont="1" applyBorder="1" applyAlignment="1" applyProtection="1">
      <alignment horizontal="center" vertical="center" wrapText="1"/>
    </xf>
    <xf numFmtId="0" fontId="4" fillId="0" borderId="11" xfId="2" applyFont="1" applyBorder="1" applyAlignment="1" applyProtection="1">
      <alignment horizontal="left" vertical="center" wrapText="1"/>
    </xf>
    <xf numFmtId="0" fontId="4" fillId="0" borderId="21" xfId="1" applyFont="1" applyBorder="1" applyProtection="1">
      <alignment vertical="center"/>
    </xf>
    <xf numFmtId="0" fontId="4" fillId="0" borderId="39" xfId="0" applyFont="1" applyBorder="1" applyAlignment="1" applyProtection="1">
      <alignment horizontal="left" vertical="center" wrapText="1"/>
    </xf>
    <xf numFmtId="0" fontId="4" fillId="0" borderId="43" xfId="0" applyFont="1" applyBorder="1" applyAlignment="1" applyProtection="1">
      <alignment horizontal="left" vertical="center" wrapText="1"/>
    </xf>
    <xf numFmtId="0" fontId="4" fillId="0" borderId="40" xfId="0" applyFont="1" applyBorder="1" applyAlignment="1" applyProtection="1">
      <alignment horizontal="left" vertical="center" wrapText="1"/>
    </xf>
    <xf numFmtId="49" fontId="4" fillId="0" borderId="40" xfId="2" applyNumberFormat="1" applyFont="1" applyBorder="1" applyAlignment="1" applyProtection="1">
      <alignment horizontal="center" vertical="center" wrapText="1"/>
    </xf>
    <xf numFmtId="0" fontId="4" fillId="0" borderId="43" xfId="2" applyFont="1" applyBorder="1" applyAlignment="1" applyProtection="1">
      <alignment horizontal="left" vertical="center" wrapText="1"/>
    </xf>
    <xf numFmtId="0" fontId="4" fillId="0" borderId="14" xfId="2" applyFont="1" applyBorder="1" applyProtection="1">
      <alignment vertical="center"/>
    </xf>
    <xf numFmtId="0" fontId="7" fillId="0" borderId="0" xfId="1" applyNumberFormat="1" applyFont="1" applyAlignment="1" applyProtection="1">
      <alignment horizontal="right" vertical="top"/>
    </xf>
    <xf numFmtId="0" fontId="4" fillId="0" borderId="0" xfId="6" applyNumberFormat="1" applyFont="1" applyProtection="1">
      <alignment vertical="center"/>
    </xf>
    <xf numFmtId="0" fontId="4" fillId="0" borderId="0" xfId="1" applyNumberFormat="1" applyFont="1" applyProtection="1">
      <alignment vertical="center"/>
    </xf>
    <xf numFmtId="0" fontId="4" fillId="0" borderId="0" xfId="1" applyNumberFormat="1" applyFont="1" applyAlignment="1" applyProtection="1">
      <alignment vertical="center"/>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361">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000000"/>
      <color rgb="FFA6A6A6"/>
      <color rgb="FFFFE1FF"/>
      <color rgb="FFE2EFDA"/>
      <color rgb="FFFF0000"/>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01">
    <outlinePr summaryBelow="0"/>
    <pageSetUpPr fitToPage="1"/>
  </sheetPr>
  <dimension ref="A1:AA478"/>
  <sheetViews>
    <sheetView showGridLines="0" tabSelected="1" topLeftCell="B1" zoomScaleNormal="100" workbookViewId="0">
      <selection activeCell="B1" sqref="B1"/>
    </sheetView>
  </sheetViews>
  <sheetFormatPr defaultColWidth="9" defaultRowHeight="13.5" x14ac:dyDescent="0.15"/>
  <cols>
    <col min="1" max="1" width="9" style="330" hidden="1" customWidth="1"/>
    <col min="2" max="3" width="1.625" style="88" customWidth="1"/>
    <col min="4" max="5" width="5.625" style="88" customWidth="1"/>
    <col min="6" max="7" width="6.375" style="88" customWidth="1"/>
    <col min="8" max="8" width="5.625" style="88" customWidth="1"/>
    <col min="9" max="9" width="1.625" style="88" customWidth="1"/>
    <col min="10" max="10" width="7.625" style="88" customWidth="1"/>
    <col min="11" max="14" width="5.625" style="88" customWidth="1"/>
    <col min="15" max="15" width="7.625" style="88" customWidth="1"/>
    <col min="16" max="16" width="8.625" style="88" customWidth="1"/>
    <col min="17" max="19" width="7.625" style="88" customWidth="1"/>
    <col min="20" max="20" width="17.625" style="88" customWidth="1"/>
    <col min="21" max="22" width="7.625" style="88" customWidth="1"/>
    <col min="23" max="25" width="6.625" style="88" customWidth="1"/>
    <col min="26" max="26" width="2.625" style="88" customWidth="1"/>
    <col min="27" max="27" width="3.625" style="88" customWidth="1"/>
    <col min="28" max="16384" width="9" style="88"/>
  </cols>
  <sheetData>
    <row r="1" spans="1:27" ht="30" customHeight="1" x14ac:dyDescent="0.15">
      <c r="A1" s="361" t="s">
        <v>493</v>
      </c>
      <c r="B1" s="86"/>
      <c r="C1" s="87" t="s">
        <v>111</v>
      </c>
      <c r="D1" s="87"/>
      <c r="U1" s="89"/>
      <c r="V1" s="89"/>
      <c r="W1" s="360" t="s">
        <v>497</v>
      </c>
      <c r="X1" s="90"/>
      <c r="Y1" s="90"/>
      <c r="Z1" s="90"/>
      <c r="AA1" s="91"/>
    </row>
    <row r="2" spans="1:27" ht="15" hidden="1" customHeight="1" x14ac:dyDescent="0.15">
      <c r="A2" s="361" t="s">
        <v>15</v>
      </c>
      <c r="B2" s="86"/>
      <c r="C2" s="92"/>
      <c r="D2" s="92"/>
      <c r="E2" s="92"/>
      <c r="F2" s="92"/>
      <c r="G2" s="92"/>
      <c r="H2" s="92"/>
      <c r="AA2" s="91"/>
    </row>
    <row r="3" spans="1:27" ht="30" customHeight="1" x14ac:dyDescent="0.15">
      <c r="A3" s="362" t="s">
        <v>498</v>
      </c>
      <c r="B3" s="93"/>
      <c r="C3" s="88" t="s">
        <v>499</v>
      </c>
      <c r="AA3" s="91"/>
    </row>
    <row r="4" spans="1:27" ht="5.25" customHeight="1" x14ac:dyDescent="0.15">
      <c r="A4" s="93"/>
      <c r="B4" s="93"/>
      <c r="C4" s="94"/>
      <c r="D4" s="95"/>
      <c r="E4" s="95"/>
      <c r="F4" s="95"/>
      <c r="G4" s="95"/>
      <c r="H4" s="95"/>
      <c r="I4" s="95"/>
      <c r="J4" s="95"/>
      <c r="K4" s="95"/>
      <c r="L4" s="95"/>
      <c r="M4" s="95"/>
      <c r="N4" s="95"/>
      <c r="O4" s="95"/>
      <c r="P4" s="95"/>
      <c r="Q4" s="95"/>
      <c r="R4" s="95"/>
      <c r="S4" s="95"/>
      <c r="T4" s="95"/>
      <c r="U4" s="95"/>
      <c r="V4" s="95"/>
      <c r="W4" s="95"/>
      <c r="X4" s="95"/>
      <c r="Y4" s="95"/>
      <c r="Z4" s="96"/>
    </row>
    <row r="5" spans="1:27" ht="15" customHeight="1" x14ac:dyDescent="0.15">
      <c r="A5" s="93"/>
      <c r="B5" s="97"/>
      <c r="C5" s="98" t="s">
        <v>108</v>
      </c>
      <c r="D5" s="99"/>
      <c r="E5" s="99"/>
      <c r="F5" s="99"/>
      <c r="G5" s="99"/>
      <c r="H5" s="99"/>
      <c r="I5" s="99"/>
      <c r="J5" s="99"/>
      <c r="K5" s="99"/>
      <c r="L5" s="99"/>
      <c r="M5" s="99"/>
      <c r="N5" s="99"/>
      <c r="O5" s="99"/>
      <c r="P5" s="99"/>
      <c r="Q5" s="99"/>
      <c r="R5" s="99"/>
      <c r="S5" s="99"/>
      <c r="T5" s="99"/>
      <c r="U5" s="99"/>
      <c r="V5" s="99"/>
      <c r="W5" s="99"/>
      <c r="X5" s="99"/>
      <c r="Y5" s="99"/>
      <c r="Z5" s="100"/>
    </row>
    <row r="6" spans="1:27" ht="15" customHeight="1" x14ac:dyDescent="0.15">
      <c r="A6" s="93"/>
      <c r="B6" s="93"/>
      <c r="C6" s="98" t="s">
        <v>12</v>
      </c>
      <c r="D6" s="99"/>
      <c r="E6" s="99"/>
      <c r="F6" s="99"/>
      <c r="G6" s="99"/>
      <c r="H6" s="99"/>
      <c r="I6" s="99"/>
      <c r="J6" s="99"/>
      <c r="K6" s="99"/>
      <c r="L6" s="99"/>
      <c r="M6" s="99"/>
      <c r="N6" s="99"/>
      <c r="O6" s="99"/>
      <c r="P6" s="99"/>
      <c r="Q6" s="99"/>
      <c r="R6" s="99"/>
      <c r="S6" s="99"/>
      <c r="T6" s="99"/>
      <c r="U6" s="99"/>
      <c r="V6" s="99"/>
      <c r="W6" s="99"/>
      <c r="X6" s="99"/>
      <c r="Y6" s="99"/>
      <c r="Z6" s="100"/>
    </row>
    <row r="7" spans="1:27" ht="15" customHeight="1" x14ac:dyDescent="0.15">
      <c r="A7" s="93"/>
      <c r="B7" s="93"/>
      <c r="C7" s="98" t="s">
        <v>13</v>
      </c>
      <c r="D7" s="99"/>
      <c r="E7" s="99"/>
      <c r="F7" s="99"/>
      <c r="G7" s="99"/>
      <c r="H7" s="99"/>
      <c r="I7" s="99"/>
      <c r="J7" s="99"/>
      <c r="K7" s="99"/>
      <c r="L7" s="99"/>
      <c r="M7" s="99"/>
      <c r="N7" s="99"/>
      <c r="O7" s="99"/>
      <c r="P7" s="99"/>
      <c r="Q7" s="99"/>
      <c r="R7" s="99"/>
      <c r="S7" s="99"/>
      <c r="T7" s="99"/>
      <c r="U7" s="99"/>
      <c r="V7" s="99"/>
      <c r="W7" s="99"/>
      <c r="X7" s="99"/>
      <c r="Y7" s="99"/>
      <c r="Z7" s="100"/>
    </row>
    <row r="8" spans="1:27" ht="15" hidden="1" customHeight="1" x14ac:dyDescent="0.15">
      <c r="A8" s="93"/>
      <c r="B8" s="93"/>
      <c r="C8" s="98"/>
      <c r="D8" s="99"/>
      <c r="E8" s="99"/>
      <c r="F8" s="99"/>
      <c r="G8" s="99"/>
      <c r="H8" s="99"/>
      <c r="I8" s="99"/>
      <c r="J8" s="99"/>
      <c r="K8" s="99"/>
      <c r="L8" s="99"/>
      <c r="M8" s="99"/>
      <c r="N8" s="99"/>
      <c r="O8" s="99"/>
      <c r="P8" s="99"/>
      <c r="Q8" s="99"/>
      <c r="R8" s="99"/>
      <c r="S8" s="99"/>
      <c r="T8" s="99"/>
      <c r="U8" s="99"/>
      <c r="V8" s="99"/>
      <c r="W8" s="99"/>
      <c r="X8" s="99"/>
      <c r="Y8" s="99"/>
      <c r="Z8" s="100"/>
    </row>
    <row r="9" spans="1:27" ht="5.25" customHeight="1" x14ac:dyDescent="0.15">
      <c r="A9" s="93"/>
      <c r="B9" s="93"/>
      <c r="C9" s="101"/>
      <c r="D9" s="102"/>
      <c r="E9" s="102"/>
      <c r="F9" s="102"/>
      <c r="G9" s="102"/>
      <c r="H9" s="102"/>
      <c r="I9" s="102"/>
      <c r="J9" s="102"/>
      <c r="K9" s="102"/>
      <c r="L9" s="102"/>
      <c r="M9" s="102"/>
      <c r="N9" s="102"/>
      <c r="O9" s="102"/>
      <c r="P9" s="102"/>
      <c r="Q9" s="102"/>
      <c r="R9" s="102"/>
      <c r="S9" s="102"/>
      <c r="T9" s="102"/>
      <c r="U9" s="102"/>
      <c r="V9" s="102"/>
      <c r="W9" s="102"/>
      <c r="X9" s="102"/>
      <c r="Y9" s="102"/>
      <c r="Z9" s="103"/>
    </row>
    <row r="10" spans="1:27" ht="30" customHeight="1" x14ac:dyDescent="0.15">
      <c r="A10" s="93"/>
      <c r="B10" s="93"/>
    </row>
    <row r="11" spans="1:27" ht="15.75" hidden="1" customHeight="1" x14ac:dyDescent="0.15">
      <c r="A11" s="104"/>
      <c r="B11" s="93"/>
    </row>
    <row r="12" spans="1:27" ht="15.75" hidden="1" customHeight="1" x14ac:dyDescent="0.15">
      <c r="A12" s="104"/>
      <c r="B12" s="93"/>
    </row>
    <row r="13" spans="1:27" ht="20.100000000000001" customHeight="1" x14ac:dyDescent="0.15">
      <c r="A13" s="93"/>
      <c r="B13" s="93"/>
      <c r="C13" s="105" t="s">
        <v>45</v>
      </c>
      <c r="D13" s="106"/>
      <c r="E13" s="106"/>
      <c r="F13" s="106"/>
      <c r="G13" s="106"/>
      <c r="H13" s="107"/>
    </row>
    <row r="14" spans="1:27" ht="15" customHeight="1" x14ac:dyDescent="0.15">
      <c r="A14" s="93"/>
      <c r="B14" s="93"/>
      <c r="C14" s="108"/>
      <c r="D14" s="109"/>
      <c r="E14" s="109"/>
      <c r="F14" s="109"/>
      <c r="G14" s="109"/>
      <c r="H14" s="109"/>
      <c r="I14" s="110"/>
      <c r="J14" s="110"/>
      <c r="K14" s="110"/>
      <c r="L14" s="110"/>
      <c r="M14" s="110"/>
      <c r="N14" s="110"/>
      <c r="O14" s="110"/>
      <c r="P14" s="110"/>
      <c r="Q14" s="110"/>
      <c r="R14" s="110"/>
      <c r="S14" s="110"/>
      <c r="T14" s="110"/>
      <c r="U14" s="110"/>
      <c r="V14" s="110"/>
      <c r="W14" s="110"/>
      <c r="X14" s="110"/>
      <c r="Y14" s="110"/>
      <c r="Z14" s="111"/>
    </row>
    <row r="15" spans="1:27" ht="15.75" hidden="1" customHeight="1" x14ac:dyDescent="0.15">
      <c r="A15" s="93"/>
      <c r="B15" s="93"/>
      <c r="C15" s="112"/>
      <c r="D15" s="113"/>
      <c r="E15" s="114"/>
      <c r="F15" s="114"/>
      <c r="G15" s="114"/>
      <c r="H15" s="114"/>
      <c r="I15" s="115"/>
      <c r="J15" s="116"/>
      <c r="K15" s="116"/>
      <c r="L15" s="116"/>
      <c r="M15" s="116"/>
      <c r="N15" s="116"/>
      <c r="O15" s="116"/>
      <c r="P15" s="116"/>
      <c r="Q15" s="116"/>
      <c r="R15" s="116"/>
      <c r="S15" s="116"/>
      <c r="T15" s="116"/>
      <c r="U15" s="116"/>
      <c r="V15" s="116"/>
      <c r="W15" s="116"/>
      <c r="X15" s="116"/>
      <c r="Y15" s="116"/>
      <c r="Z15" s="117"/>
    </row>
    <row r="16" spans="1:27" ht="15.75" hidden="1" customHeight="1" x14ac:dyDescent="0.15">
      <c r="A16" s="93"/>
      <c r="B16" s="93"/>
      <c r="C16" s="112"/>
      <c r="D16" s="113"/>
      <c r="E16" s="118"/>
      <c r="F16" s="118"/>
      <c r="G16" s="118"/>
      <c r="H16" s="118"/>
      <c r="I16" s="115"/>
      <c r="J16" s="119"/>
      <c r="K16" s="119"/>
      <c r="L16" s="119"/>
      <c r="M16" s="119"/>
      <c r="N16" s="119"/>
      <c r="O16" s="119"/>
      <c r="P16" s="119"/>
      <c r="Q16" s="119"/>
      <c r="R16" s="119"/>
      <c r="S16" s="119"/>
      <c r="T16" s="119"/>
      <c r="U16" s="119"/>
      <c r="V16" s="119"/>
      <c r="W16" s="119"/>
      <c r="X16" s="119"/>
      <c r="Y16" s="119"/>
      <c r="Z16" s="117"/>
    </row>
    <row r="17" spans="1:26" ht="15.75" hidden="1" customHeight="1" x14ac:dyDescent="0.15">
      <c r="A17" s="93"/>
      <c r="B17" s="93"/>
      <c r="C17" s="112"/>
      <c r="D17" s="113"/>
      <c r="E17" s="118"/>
      <c r="F17" s="118"/>
      <c r="G17" s="118"/>
      <c r="H17" s="118"/>
      <c r="I17" s="115"/>
      <c r="J17" s="119"/>
      <c r="K17" s="119"/>
      <c r="L17" s="119"/>
      <c r="M17" s="119"/>
      <c r="N17" s="119"/>
      <c r="O17" s="119"/>
      <c r="P17" s="119"/>
      <c r="Q17" s="119"/>
      <c r="R17" s="119"/>
      <c r="S17" s="119"/>
      <c r="T17" s="119"/>
      <c r="U17" s="119"/>
      <c r="V17" s="119"/>
      <c r="W17" s="119"/>
      <c r="X17" s="119"/>
      <c r="Y17" s="119"/>
      <c r="Z17" s="117"/>
    </row>
    <row r="18" spans="1:26" ht="15.75" hidden="1" customHeight="1" x14ac:dyDescent="0.15">
      <c r="A18" s="93"/>
      <c r="B18" s="93"/>
      <c r="C18" s="112"/>
      <c r="D18" s="113"/>
      <c r="E18" s="118"/>
      <c r="F18" s="118"/>
      <c r="G18" s="118"/>
      <c r="H18" s="118"/>
      <c r="I18" s="115"/>
      <c r="J18" s="119"/>
      <c r="K18" s="119"/>
      <c r="L18" s="119"/>
      <c r="M18" s="119"/>
      <c r="N18" s="119"/>
      <c r="O18" s="119"/>
      <c r="P18" s="119"/>
      <c r="Q18" s="119"/>
      <c r="R18" s="119"/>
      <c r="S18" s="119"/>
      <c r="T18" s="119"/>
      <c r="U18" s="119"/>
      <c r="V18" s="119"/>
      <c r="W18" s="119"/>
      <c r="X18" s="119"/>
      <c r="Y18" s="119"/>
      <c r="Z18" s="117"/>
    </row>
    <row r="19" spans="1:26" ht="15.75" hidden="1" customHeight="1" x14ac:dyDescent="0.15">
      <c r="A19" s="93"/>
      <c r="B19" s="93"/>
      <c r="C19" s="112"/>
      <c r="D19" s="113"/>
      <c r="E19" s="118"/>
      <c r="F19" s="118"/>
      <c r="G19" s="118"/>
      <c r="H19" s="118"/>
      <c r="I19" s="115"/>
      <c r="J19" s="119"/>
      <c r="K19" s="119"/>
      <c r="L19" s="119"/>
      <c r="M19" s="119"/>
      <c r="N19" s="119"/>
      <c r="O19" s="119"/>
      <c r="P19" s="119"/>
      <c r="Q19" s="119"/>
      <c r="R19" s="119"/>
      <c r="S19" s="119"/>
      <c r="T19" s="119"/>
      <c r="U19" s="119"/>
      <c r="V19" s="119"/>
      <c r="W19" s="119"/>
      <c r="X19" s="119"/>
      <c r="Y19" s="119"/>
      <c r="Z19" s="117"/>
    </row>
    <row r="20" spans="1:26" ht="20.100000000000001" customHeight="1" x14ac:dyDescent="0.15">
      <c r="A20" s="93">
        <f>IFERROR(IF(TRIM($I20)="",1001,0),3)</f>
        <v>1001</v>
      </c>
      <c r="B20" s="93"/>
      <c r="C20" s="112"/>
      <c r="D20" s="113">
        <v>1</v>
      </c>
      <c r="E20" s="88" t="s">
        <v>46</v>
      </c>
      <c r="I20" s="57"/>
      <c r="J20" s="58"/>
      <c r="K20" s="58"/>
      <c r="L20" s="58"/>
      <c r="M20" s="58"/>
      <c r="N20" s="118"/>
      <c r="O20" s="118"/>
      <c r="P20" s="118"/>
      <c r="Q20" s="118"/>
      <c r="R20" s="118"/>
      <c r="S20" s="118"/>
      <c r="T20" s="118"/>
      <c r="U20" s="118"/>
      <c r="V20" s="118"/>
      <c r="W20" s="118"/>
      <c r="X20" s="118"/>
      <c r="Y20" s="118"/>
      <c r="Z20" s="117"/>
    </row>
    <row r="21" spans="1:26" ht="20.100000000000001" customHeight="1" x14ac:dyDescent="0.15">
      <c r="A21" s="93"/>
      <c r="B21" s="93"/>
      <c r="C21" s="112"/>
      <c r="D21" s="113"/>
      <c r="E21" s="118"/>
      <c r="F21" s="118"/>
      <c r="G21" s="118"/>
      <c r="H21" s="118"/>
      <c r="I21" s="115"/>
      <c r="J21" s="120" t="s">
        <v>105</v>
      </c>
      <c r="K21" s="119"/>
      <c r="L21" s="119"/>
      <c r="M21" s="119"/>
      <c r="N21" s="119"/>
      <c r="O21" s="119"/>
      <c r="P21" s="119"/>
      <c r="Q21" s="119"/>
      <c r="R21" s="119"/>
      <c r="S21" s="119"/>
      <c r="T21" s="119"/>
      <c r="U21" s="119"/>
      <c r="V21" s="119"/>
      <c r="W21" s="119"/>
      <c r="X21" s="119"/>
      <c r="Y21" s="119"/>
      <c r="Z21" s="117"/>
    </row>
    <row r="22" spans="1:26" ht="20.100000000000001" customHeight="1" x14ac:dyDescent="0.15">
      <c r="A22" s="93">
        <f>IFERROR(IF(AND(TRIM($I22)&lt;&gt;"", OR(ISERROR(FIND("@"&amp;LEFT($I22,3)&amp;"@", 都道府県3))=FALSE, ISERROR(FIND("@"&amp;LEFT($I22,4)&amp;"@",都道府県4))=FALSE))=FALSE,1001,0),3)</f>
        <v>1001</v>
      </c>
      <c r="B22" s="93"/>
      <c r="C22" s="112"/>
      <c r="D22" s="113">
        <v>2</v>
      </c>
      <c r="E22" s="88" t="s">
        <v>47</v>
      </c>
      <c r="I22" s="59"/>
      <c r="J22" s="59"/>
      <c r="K22" s="59"/>
      <c r="L22" s="59"/>
      <c r="M22" s="59"/>
      <c r="N22" s="59"/>
      <c r="O22" s="59"/>
      <c r="P22" s="59"/>
      <c r="Q22" s="60"/>
      <c r="R22" s="59"/>
      <c r="S22" s="59"/>
      <c r="T22" s="59"/>
      <c r="U22" s="59"/>
      <c r="V22" s="59"/>
      <c r="W22" s="59"/>
      <c r="X22" s="59"/>
      <c r="Y22" s="59"/>
      <c r="Z22" s="117"/>
    </row>
    <row r="23" spans="1:26" ht="20.100000000000001" customHeight="1" x14ac:dyDescent="0.15">
      <c r="A23" s="93"/>
      <c r="B23" s="93"/>
      <c r="C23" s="112"/>
      <c r="D23" s="113"/>
      <c r="E23" s="118"/>
      <c r="F23" s="118"/>
      <c r="G23" s="118"/>
      <c r="H23" s="118"/>
      <c r="I23" s="115"/>
      <c r="J23" s="120" t="s">
        <v>501</v>
      </c>
      <c r="K23" s="119"/>
      <c r="L23" s="119"/>
      <c r="M23" s="119"/>
      <c r="N23" s="119"/>
      <c r="O23" s="119"/>
      <c r="P23" s="119"/>
      <c r="Q23" s="119"/>
      <c r="R23" s="119"/>
      <c r="S23" s="119"/>
      <c r="T23" s="119"/>
      <c r="U23" s="119"/>
      <c r="V23" s="119"/>
      <c r="W23" s="119"/>
      <c r="X23" s="119"/>
      <c r="Y23" s="119"/>
      <c r="Z23" s="117"/>
    </row>
    <row r="24" spans="1:26" ht="20.100000000000001" customHeight="1" x14ac:dyDescent="0.15">
      <c r="A24" s="93">
        <f>IFERROR(IF(TRIM($I24)="",1001,0),3)</f>
        <v>1001</v>
      </c>
      <c r="B24" s="93"/>
      <c r="C24" s="112"/>
      <c r="D24" s="113">
        <v>3</v>
      </c>
      <c r="E24" s="88" t="s">
        <v>48</v>
      </c>
      <c r="I24" s="46"/>
      <c r="J24" s="46"/>
      <c r="K24" s="46"/>
      <c r="L24" s="46"/>
      <c r="M24" s="46"/>
      <c r="N24" s="46"/>
      <c r="O24" s="46"/>
      <c r="P24" s="46"/>
      <c r="Q24" s="53"/>
      <c r="R24" s="46"/>
      <c r="S24" s="46"/>
      <c r="T24" s="46"/>
      <c r="U24" s="46"/>
      <c r="V24" s="46"/>
      <c r="W24" s="46"/>
      <c r="X24" s="46"/>
      <c r="Y24" s="46"/>
      <c r="Z24" s="117"/>
    </row>
    <row r="25" spans="1:26" ht="30" customHeight="1" x14ac:dyDescent="0.15">
      <c r="A25" s="93"/>
      <c r="B25" s="93"/>
      <c r="C25" s="121"/>
      <c r="D25" s="118"/>
      <c r="E25" s="118"/>
      <c r="F25" s="118"/>
      <c r="G25" s="118"/>
      <c r="H25" s="118"/>
      <c r="I25" s="115"/>
      <c r="J25" s="122" t="s">
        <v>502</v>
      </c>
      <c r="K25" s="122"/>
      <c r="L25" s="122"/>
      <c r="M25" s="122"/>
      <c r="N25" s="122"/>
      <c r="O25" s="122"/>
      <c r="P25" s="122"/>
      <c r="Q25" s="122"/>
      <c r="R25" s="122"/>
      <c r="S25" s="122"/>
      <c r="T25" s="122"/>
      <c r="U25" s="122"/>
      <c r="V25" s="122"/>
      <c r="W25" s="122"/>
      <c r="X25" s="122"/>
      <c r="Y25" s="122"/>
      <c r="Z25" s="117"/>
    </row>
    <row r="26" spans="1:26" ht="20.100000000000001" customHeight="1" x14ac:dyDescent="0.15">
      <c r="A26" s="93">
        <f>IFERROR(IF(TRIM($I26)="",1001,0),3)</f>
        <v>1001</v>
      </c>
      <c r="B26" s="93"/>
      <c r="C26" s="112"/>
      <c r="D26" s="113">
        <v>4</v>
      </c>
      <c r="E26" s="88" t="s">
        <v>49</v>
      </c>
      <c r="I26" s="46"/>
      <c r="J26" s="46"/>
      <c r="K26" s="46"/>
      <c r="L26" s="46"/>
      <c r="M26" s="46"/>
      <c r="N26" s="46"/>
      <c r="O26" s="46"/>
      <c r="P26" s="46"/>
      <c r="Q26" s="53"/>
      <c r="R26" s="46"/>
      <c r="S26" s="46"/>
      <c r="T26" s="46"/>
      <c r="U26" s="46"/>
      <c r="V26" s="46"/>
      <c r="W26" s="46"/>
      <c r="X26" s="46"/>
      <c r="Y26" s="46"/>
      <c r="Z26" s="117"/>
    </row>
    <row r="27" spans="1:26" ht="30" customHeight="1" x14ac:dyDescent="0.15">
      <c r="A27" s="93"/>
      <c r="B27" s="93"/>
      <c r="C27" s="121"/>
      <c r="D27" s="118"/>
      <c r="E27" s="118"/>
      <c r="F27" s="118"/>
      <c r="G27" s="118"/>
      <c r="H27" s="118"/>
      <c r="I27" s="115"/>
      <c r="J27" s="122" t="s">
        <v>503</v>
      </c>
      <c r="K27" s="122"/>
      <c r="L27" s="122"/>
      <c r="M27" s="122"/>
      <c r="N27" s="122"/>
      <c r="O27" s="122"/>
      <c r="P27" s="122"/>
      <c r="Q27" s="122"/>
      <c r="R27" s="122"/>
      <c r="S27" s="122"/>
      <c r="T27" s="122"/>
      <c r="U27" s="122"/>
      <c r="V27" s="122"/>
      <c r="W27" s="122"/>
      <c r="X27" s="122"/>
      <c r="Y27" s="122"/>
      <c r="Z27" s="123"/>
    </row>
    <row r="28" spans="1:26" ht="20.100000000000001" customHeight="1" x14ac:dyDescent="0.15">
      <c r="A28" s="93">
        <f>IFERROR(IF(TRIM($I28)="",1001,0),3)</f>
        <v>1001</v>
      </c>
      <c r="B28" s="93"/>
      <c r="C28" s="112"/>
      <c r="D28" s="113">
        <v>5</v>
      </c>
      <c r="E28" s="88" t="s">
        <v>50</v>
      </c>
      <c r="I28" s="46"/>
      <c r="J28" s="46"/>
      <c r="K28" s="46"/>
      <c r="L28" s="46"/>
      <c r="M28" s="46"/>
      <c r="N28" s="46"/>
      <c r="O28" s="46"/>
      <c r="P28" s="46"/>
      <c r="Q28" s="46"/>
      <c r="R28" s="46"/>
      <c r="S28" s="46"/>
      <c r="T28" s="46"/>
      <c r="U28" s="46"/>
      <c r="V28" s="46"/>
      <c r="W28" s="46"/>
      <c r="X28" s="46"/>
      <c r="Y28" s="46"/>
      <c r="Z28" s="117"/>
    </row>
    <row r="29" spans="1:26" ht="20.100000000000001" customHeight="1" x14ac:dyDescent="0.15">
      <c r="A29" s="93"/>
      <c r="B29" s="93"/>
      <c r="C29" s="121"/>
      <c r="D29" s="118"/>
      <c r="E29" s="118"/>
      <c r="F29" s="118"/>
      <c r="G29" s="118"/>
      <c r="H29" s="118"/>
      <c r="I29" s="115"/>
      <c r="J29" s="120" t="s">
        <v>496</v>
      </c>
      <c r="K29" s="119"/>
      <c r="L29" s="119"/>
      <c r="M29" s="119"/>
      <c r="N29" s="119"/>
      <c r="O29" s="119"/>
      <c r="P29" s="119"/>
      <c r="Q29" s="119"/>
      <c r="R29" s="119"/>
      <c r="S29" s="119"/>
      <c r="T29" s="119"/>
      <c r="U29" s="119"/>
      <c r="V29" s="119"/>
      <c r="W29" s="119"/>
      <c r="X29" s="119"/>
      <c r="Y29" s="119"/>
      <c r="Z29" s="123"/>
    </row>
    <row r="30" spans="1:26" ht="20.100000000000001" customHeight="1" x14ac:dyDescent="0.15">
      <c r="A30" s="93">
        <f>IFERROR(IF(OR(TRIM($I30)="", NOT(OR(IFERROR(SEARCH(" ",$I30),0)&gt;0, IFERROR(SEARCH("　",$I30),0)&gt;0))),1001,0),3)</f>
        <v>1001</v>
      </c>
      <c r="B30" s="93"/>
      <c r="C30" s="112"/>
      <c r="D30" s="113">
        <v>6</v>
      </c>
      <c r="E30" s="88" t="s">
        <v>51</v>
      </c>
      <c r="I30" s="46"/>
      <c r="J30" s="46"/>
      <c r="K30" s="46"/>
      <c r="L30" s="46"/>
      <c r="M30" s="46"/>
      <c r="N30" s="46"/>
      <c r="O30" s="46"/>
      <c r="P30" s="46"/>
      <c r="Q30" s="46"/>
      <c r="R30" s="46"/>
      <c r="S30" s="46"/>
      <c r="T30" s="46"/>
      <c r="U30" s="46"/>
      <c r="V30" s="46"/>
      <c r="W30" s="46"/>
      <c r="X30" s="46"/>
      <c r="Y30" s="46"/>
      <c r="Z30" s="117"/>
    </row>
    <row r="31" spans="1:26" ht="20.100000000000001" customHeight="1" x14ac:dyDescent="0.15">
      <c r="A31" s="93"/>
      <c r="B31" s="93"/>
      <c r="C31" s="121"/>
      <c r="D31" s="118"/>
      <c r="E31" s="118"/>
      <c r="F31" s="118"/>
      <c r="G31" s="118"/>
      <c r="H31" s="118"/>
      <c r="I31" s="124"/>
      <c r="J31" s="120" t="s">
        <v>52</v>
      </c>
      <c r="K31" s="120"/>
      <c r="L31" s="120"/>
      <c r="M31" s="120"/>
      <c r="N31" s="120"/>
      <c r="O31" s="120"/>
      <c r="P31" s="120"/>
      <c r="Q31" s="120"/>
      <c r="R31" s="120"/>
      <c r="S31" s="120"/>
      <c r="T31" s="120"/>
      <c r="U31" s="120"/>
      <c r="V31" s="120"/>
      <c r="W31" s="120"/>
      <c r="X31" s="120"/>
      <c r="Y31" s="120"/>
      <c r="Z31" s="123"/>
    </row>
    <row r="32" spans="1:26" ht="20.100000000000001" customHeight="1" x14ac:dyDescent="0.15">
      <c r="A32" s="93">
        <f>IFERROR(IF(OR(TRIM($I32)="", NOT(OR(IFERROR(SEARCH(" ",$I32),0)&gt;0, IFERROR(SEARCH("　",$I32),0)&gt;0))),1001,0),3)</f>
        <v>1001</v>
      </c>
      <c r="B32" s="93"/>
      <c r="C32" s="112"/>
      <c r="D32" s="113">
        <v>7</v>
      </c>
      <c r="E32" s="88" t="s">
        <v>53</v>
      </c>
      <c r="I32" s="46"/>
      <c r="J32" s="46"/>
      <c r="K32" s="46"/>
      <c r="L32" s="46"/>
      <c r="M32" s="46"/>
      <c r="N32" s="46"/>
      <c r="O32" s="46"/>
      <c r="P32" s="46"/>
      <c r="Q32" s="46"/>
      <c r="R32" s="46"/>
      <c r="S32" s="46"/>
      <c r="T32" s="46"/>
      <c r="U32" s="46"/>
      <c r="V32" s="46"/>
      <c r="W32" s="46"/>
      <c r="X32" s="46"/>
      <c r="Y32" s="46"/>
      <c r="Z32" s="117"/>
    </row>
    <row r="33" spans="1:27" ht="20.100000000000001" customHeight="1" x14ac:dyDescent="0.15">
      <c r="A33" s="93"/>
      <c r="B33" s="93"/>
      <c r="C33" s="121"/>
      <c r="D33" s="118"/>
      <c r="E33" s="118"/>
      <c r="F33" s="118"/>
      <c r="G33" s="118"/>
      <c r="H33" s="118"/>
      <c r="I33" s="124"/>
      <c r="J33" s="120" t="s">
        <v>54</v>
      </c>
      <c r="K33" s="120"/>
      <c r="L33" s="120"/>
      <c r="M33" s="120"/>
      <c r="N33" s="120"/>
      <c r="O33" s="120"/>
      <c r="P33" s="120"/>
      <c r="Q33" s="120"/>
      <c r="R33" s="120"/>
      <c r="S33" s="120"/>
      <c r="T33" s="120"/>
      <c r="U33" s="120"/>
      <c r="V33" s="120"/>
      <c r="W33" s="120"/>
      <c r="X33" s="120"/>
      <c r="Y33" s="120"/>
      <c r="Z33" s="117"/>
    </row>
    <row r="34" spans="1:27" ht="20.100000000000001" customHeight="1" x14ac:dyDescent="0.15">
      <c r="A34" s="93">
        <f>IFERROR(IF(NOT(AND(TRIM($I34)&lt;&gt;"",ISNUMBER(VALUE(SUBSTITUTE($I34,"-",""))), IFERROR(SEARCH("-",$I34),0)&gt;0)),1001,0),3)</f>
        <v>1001</v>
      </c>
      <c r="B34" s="93"/>
      <c r="C34" s="112"/>
      <c r="D34" s="113">
        <v>8</v>
      </c>
      <c r="E34" s="88" t="s">
        <v>55</v>
      </c>
      <c r="I34" s="46"/>
      <c r="J34" s="46"/>
      <c r="K34" s="46"/>
      <c r="L34" s="46"/>
      <c r="M34" s="46"/>
      <c r="O34" s="125" t="s">
        <v>56</v>
      </c>
      <c r="P34" s="1"/>
      <c r="Q34" s="88" t="s">
        <v>57</v>
      </c>
      <c r="Y34" s="119"/>
      <c r="Z34" s="117"/>
    </row>
    <row r="35" spans="1:27" ht="20.100000000000001" customHeight="1" x14ac:dyDescent="0.15">
      <c r="A35" s="93"/>
      <c r="B35" s="93"/>
      <c r="C35" s="121"/>
      <c r="D35" s="118"/>
      <c r="E35" s="118"/>
      <c r="F35" s="118"/>
      <c r="G35" s="118"/>
      <c r="H35" s="118"/>
      <c r="I35" s="115"/>
      <c r="J35" s="120" t="s">
        <v>58</v>
      </c>
      <c r="K35" s="119"/>
      <c r="L35" s="119"/>
      <c r="M35" s="119"/>
      <c r="N35" s="119"/>
      <c r="O35" s="119"/>
      <c r="P35" s="119"/>
      <c r="Q35" s="119"/>
      <c r="R35" s="119"/>
      <c r="S35" s="119"/>
      <c r="T35" s="119"/>
      <c r="U35" s="119"/>
      <c r="V35" s="119"/>
      <c r="W35" s="119"/>
      <c r="X35" s="119"/>
      <c r="Y35" s="119"/>
      <c r="Z35" s="117"/>
    </row>
    <row r="36" spans="1:27" ht="20.100000000000001" customHeight="1" x14ac:dyDescent="0.15">
      <c r="A36" s="93">
        <f>IFERROR(IF(AND(TRIM($I36)&lt;&gt;"", NOT(AND(ISNUMBER(VALUE(SUBSTITUTE($I36,"-",""))), IFERROR(SEARCH("-",$I36),0)&gt;0))),1001,0),3)</f>
        <v>0</v>
      </c>
      <c r="B36" s="93"/>
      <c r="C36" s="112"/>
      <c r="D36" s="113">
        <v>9</v>
      </c>
      <c r="E36" s="88" t="s">
        <v>59</v>
      </c>
      <c r="I36" s="46"/>
      <c r="J36" s="46"/>
      <c r="K36" s="46"/>
      <c r="L36" s="46"/>
      <c r="M36" s="46"/>
      <c r="N36" s="119"/>
      <c r="O36" s="119"/>
      <c r="P36" s="119"/>
      <c r="Q36" s="119"/>
      <c r="R36" s="119"/>
      <c r="S36" s="119"/>
      <c r="T36" s="119"/>
      <c r="U36" s="119"/>
      <c r="V36" s="119"/>
      <c r="W36" s="119"/>
      <c r="X36" s="119"/>
      <c r="Y36" s="119"/>
      <c r="Z36" s="117"/>
    </row>
    <row r="37" spans="1:27" ht="20.100000000000001" customHeight="1" x14ac:dyDescent="0.15">
      <c r="A37" s="93"/>
      <c r="B37" s="93"/>
      <c r="C37" s="121"/>
      <c r="D37" s="118"/>
      <c r="E37" s="118"/>
      <c r="F37" s="118"/>
      <c r="G37" s="118"/>
      <c r="H37" s="118"/>
      <c r="I37" s="115"/>
      <c r="J37" s="120" t="s">
        <v>58</v>
      </c>
      <c r="K37" s="119"/>
      <c r="L37" s="119"/>
      <c r="M37" s="119"/>
      <c r="N37" s="119"/>
      <c r="O37" s="119"/>
      <c r="P37" s="119"/>
      <c r="Q37" s="119"/>
      <c r="R37" s="119"/>
      <c r="S37" s="119"/>
      <c r="T37" s="119"/>
      <c r="U37" s="119"/>
      <c r="V37" s="119"/>
      <c r="W37" s="119"/>
      <c r="X37" s="119"/>
      <c r="Y37" s="119"/>
      <c r="Z37" s="117"/>
    </row>
    <row r="38" spans="1:27" ht="20.100000000000001" customHeight="1" x14ac:dyDescent="0.15">
      <c r="A38" s="93">
        <f>IFERROR(IF(AND(TRIM($I38)&lt;&gt;"", NOT(IFERROR(SEARCH("@",$I38),0)&gt;0)),1001,0),3)</f>
        <v>0</v>
      </c>
      <c r="B38" s="93"/>
      <c r="C38" s="121"/>
      <c r="D38" s="113">
        <v>10</v>
      </c>
      <c r="E38" s="88" t="s">
        <v>60</v>
      </c>
      <c r="I38" s="46"/>
      <c r="J38" s="46"/>
      <c r="K38" s="46"/>
      <c r="L38" s="46"/>
      <c r="M38" s="46"/>
      <c r="N38" s="46"/>
      <c r="O38" s="46"/>
      <c r="P38" s="46"/>
      <c r="Q38" s="27"/>
      <c r="R38" s="46"/>
      <c r="S38" s="46"/>
      <c r="T38" s="46"/>
      <c r="U38" s="46"/>
      <c r="V38" s="46"/>
      <c r="W38" s="46"/>
      <c r="X38" s="46"/>
      <c r="Y38" s="46"/>
      <c r="Z38" s="117"/>
    </row>
    <row r="39" spans="1:27" ht="20.100000000000001" customHeight="1" x14ac:dyDescent="0.15">
      <c r="A39" s="93"/>
      <c r="B39" s="93"/>
      <c r="C39" s="121"/>
      <c r="D39" s="113"/>
      <c r="I39" s="115"/>
      <c r="J39" s="126" t="s">
        <v>103</v>
      </c>
      <c r="K39" s="127"/>
      <c r="L39" s="120"/>
      <c r="M39" s="120"/>
      <c r="N39" s="120"/>
      <c r="O39" s="120"/>
      <c r="P39" s="120"/>
      <c r="Q39" s="128"/>
      <c r="R39" s="120"/>
      <c r="S39" s="120"/>
      <c r="T39" s="120"/>
      <c r="U39" s="120"/>
      <c r="V39" s="120"/>
      <c r="W39" s="120"/>
      <c r="X39" s="120"/>
      <c r="Y39" s="120"/>
      <c r="Z39" s="118"/>
      <c r="AA39" s="129"/>
    </row>
    <row r="40" spans="1:27" ht="20.100000000000001" customHeight="1" x14ac:dyDescent="0.15">
      <c r="A40" s="93">
        <f>IFERROR(IF(AND($I40&lt;&gt;"一致する", $I40&lt;&gt;"一致しない"),1001,0),3)</f>
        <v>0</v>
      </c>
      <c r="B40" s="93"/>
      <c r="C40" s="112"/>
      <c r="D40" s="113">
        <v>11</v>
      </c>
      <c r="E40" s="88" t="s">
        <v>61</v>
      </c>
      <c r="I40" s="46" t="s">
        <v>62</v>
      </c>
      <c r="J40" s="46"/>
      <c r="K40" s="46"/>
      <c r="L40" s="46"/>
      <c r="M40" s="46"/>
      <c r="N40" s="118"/>
      <c r="O40" s="118"/>
      <c r="P40" s="118"/>
      <c r="Q40" s="118"/>
      <c r="R40" s="118"/>
      <c r="S40" s="118"/>
      <c r="T40" s="118"/>
      <c r="U40" s="118"/>
      <c r="V40" s="118"/>
      <c r="W40" s="118"/>
      <c r="X40" s="118"/>
      <c r="Y40" s="118"/>
      <c r="Z40" s="117"/>
      <c r="AA40" s="118"/>
    </row>
    <row r="41" spans="1:27" ht="20.100000000000001" customHeight="1" x14ac:dyDescent="0.15">
      <c r="A41" s="93"/>
      <c r="B41" s="93"/>
      <c r="C41" s="121"/>
      <c r="D41" s="118"/>
      <c r="E41" s="118"/>
      <c r="F41" s="118"/>
      <c r="G41" s="118"/>
      <c r="H41" s="118"/>
      <c r="I41" s="124"/>
      <c r="J41" s="130" t="s">
        <v>97</v>
      </c>
      <c r="K41" s="120"/>
      <c r="L41" s="120"/>
      <c r="M41" s="120"/>
      <c r="N41" s="120"/>
      <c r="O41" s="120"/>
      <c r="P41" s="120"/>
      <c r="Q41" s="120"/>
      <c r="R41" s="120"/>
      <c r="S41" s="120"/>
      <c r="T41" s="120"/>
      <c r="U41" s="120"/>
      <c r="V41" s="120"/>
      <c r="W41" s="120"/>
      <c r="X41" s="120"/>
      <c r="Y41" s="120"/>
      <c r="Z41" s="131"/>
      <c r="AA41" s="118"/>
    </row>
    <row r="42" spans="1:27" ht="20.100000000000001" customHeight="1" x14ac:dyDescent="0.15">
      <c r="A42" s="93"/>
      <c r="B42" s="93"/>
      <c r="C42" s="132"/>
      <c r="D42" s="133"/>
      <c r="E42" s="133"/>
      <c r="F42" s="133"/>
      <c r="G42" s="133"/>
      <c r="H42" s="133"/>
      <c r="I42" s="134"/>
      <c r="J42" s="134"/>
      <c r="K42" s="135"/>
      <c r="L42" s="134"/>
      <c r="M42" s="134"/>
      <c r="N42" s="134"/>
      <c r="O42" s="134"/>
      <c r="P42" s="134"/>
      <c r="Q42" s="134"/>
      <c r="R42" s="134"/>
      <c r="S42" s="134"/>
      <c r="T42" s="134"/>
      <c r="U42" s="134"/>
      <c r="V42" s="134"/>
      <c r="W42" s="134"/>
      <c r="X42" s="134"/>
      <c r="Y42" s="134"/>
      <c r="Z42" s="136"/>
    </row>
    <row r="43" spans="1:27" ht="15" customHeight="1" x14ac:dyDescent="0.15">
      <c r="A43" s="93"/>
      <c r="B43" s="93"/>
      <c r="C43" s="118"/>
      <c r="D43" s="118"/>
      <c r="E43" s="118"/>
      <c r="F43" s="118"/>
      <c r="G43" s="118"/>
      <c r="H43" s="118"/>
      <c r="I43" s="137"/>
      <c r="J43" s="138"/>
      <c r="K43" s="138"/>
      <c r="L43" s="138"/>
      <c r="M43" s="138"/>
      <c r="N43" s="138"/>
      <c r="O43" s="138"/>
      <c r="P43" s="138"/>
      <c r="Q43" s="138"/>
      <c r="R43" s="138"/>
      <c r="S43" s="138"/>
      <c r="T43" s="138"/>
      <c r="U43" s="138"/>
      <c r="V43" s="138"/>
      <c r="W43" s="138"/>
      <c r="X43" s="138"/>
      <c r="Y43" s="138"/>
      <c r="Z43" s="118"/>
    </row>
    <row r="44" spans="1:27" ht="15.75" hidden="1" customHeight="1" x14ac:dyDescent="0.15">
      <c r="A44" s="93"/>
      <c r="B44" s="93"/>
      <c r="C44" s="118"/>
      <c r="D44" s="118"/>
      <c r="E44" s="118"/>
      <c r="F44" s="118"/>
      <c r="G44" s="118"/>
      <c r="H44" s="118"/>
      <c r="I44" s="138"/>
      <c r="J44" s="118"/>
      <c r="K44" s="118"/>
      <c r="L44" s="118"/>
      <c r="M44" s="118"/>
      <c r="N44" s="118"/>
      <c r="O44" s="118"/>
      <c r="P44" s="118"/>
      <c r="Q44" s="118"/>
      <c r="R44" s="118"/>
      <c r="S44" s="118"/>
      <c r="T44" s="118"/>
      <c r="U44" s="118"/>
      <c r="V44" s="118"/>
      <c r="W44" s="118"/>
      <c r="X44" s="118"/>
      <c r="Y44" s="118"/>
      <c r="Z44" s="118"/>
    </row>
    <row r="45" spans="1:27" ht="15.75" hidden="1" customHeight="1" x14ac:dyDescent="0.15">
      <c r="A45" s="93"/>
      <c r="B45" s="93"/>
      <c r="C45" s="118"/>
      <c r="D45" s="118"/>
      <c r="E45" s="118"/>
      <c r="F45" s="118"/>
      <c r="G45" s="118"/>
      <c r="H45" s="118"/>
      <c r="I45" s="138"/>
      <c r="J45" s="118"/>
      <c r="K45" s="118"/>
      <c r="L45" s="118"/>
      <c r="M45" s="118"/>
      <c r="N45" s="118"/>
      <c r="O45" s="118"/>
      <c r="P45" s="118"/>
      <c r="Q45" s="118"/>
      <c r="R45" s="118"/>
      <c r="S45" s="118"/>
      <c r="T45" s="118"/>
      <c r="U45" s="118"/>
      <c r="V45" s="118"/>
      <c r="W45" s="118"/>
      <c r="X45" s="118"/>
      <c r="Y45" s="118"/>
      <c r="Z45" s="118"/>
    </row>
    <row r="46" spans="1:27" ht="15.75" hidden="1" customHeight="1" x14ac:dyDescent="0.15">
      <c r="A46" s="93"/>
      <c r="B46" s="93"/>
      <c r="C46" s="118"/>
      <c r="D46" s="118"/>
      <c r="E46" s="118"/>
      <c r="F46" s="118"/>
      <c r="G46" s="118"/>
      <c r="H46" s="118"/>
      <c r="I46" s="138"/>
      <c r="J46" s="118"/>
      <c r="K46" s="118"/>
      <c r="L46" s="118"/>
      <c r="M46" s="118"/>
      <c r="N46" s="118"/>
      <c r="O46" s="118"/>
      <c r="P46" s="118"/>
      <c r="Q46" s="118"/>
      <c r="R46" s="118"/>
      <c r="S46" s="118"/>
      <c r="T46" s="118"/>
      <c r="U46" s="118"/>
      <c r="V46" s="118"/>
      <c r="W46" s="118"/>
      <c r="X46" s="118"/>
      <c r="Y46" s="118"/>
      <c r="Z46" s="118"/>
    </row>
    <row r="47" spans="1:27" ht="15.75" hidden="1" customHeight="1" x14ac:dyDescent="0.15">
      <c r="A47" s="93"/>
      <c r="B47" s="93"/>
      <c r="C47" s="118"/>
      <c r="D47" s="118"/>
      <c r="E47" s="118"/>
      <c r="F47" s="118"/>
      <c r="G47" s="118"/>
      <c r="H47" s="118"/>
      <c r="I47" s="138"/>
      <c r="J47" s="118"/>
      <c r="K47" s="118"/>
      <c r="L47" s="118"/>
      <c r="M47" s="118"/>
      <c r="N47" s="118"/>
      <c r="O47" s="118"/>
      <c r="P47" s="118"/>
      <c r="Q47" s="118"/>
      <c r="R47" s="118"/>
      <c r="S47" s="118"/>
      <c r="T47" s="118"/>
      <c r="U47" s="118"/>
      <c r="V47" s="118"/>
      <c r="W47" s="118"/>
      <c r="X47" s="118"/>
      <c r="Y47" s="118"/>
      <c r="Z47" s="118"/>
    </row>
    <row r="48" spans="1:27" ht="15.75" hidden="1" customHeight="1" x14ac:dyDescent="0.15">
      <c r="A48" s="93"/>
      <c r="B48" s="93"/>
      <c r="C48" s="118"/>
      <c r="D48" s="118"/>
      <c r="E48" s="118"/>
      <c r="F48" s="118"/>
      <c r="G48" s="118"/>
      <c r="H48" s="118"/>
      <c r="I48" s="138"/>
      <c r="J48" s="118"/>
      <c r="K48" s="118"/>
      <c r="L48" s="118"/>
      <c r="M48" s="118"/>
      <c r="N48" s="118"/>
      <c r="O48" s="118"/>
      <c r="P48" s="118"/>
      <c r="Q48" s="118"/>
      <c r="R48" s="118"/>
      <c r="S48" s="118"/>
      <c r="T48" s="118"/>
      <c r="U48" s="118"/>
      <c r="V48" s="118"/>
      <c r="W48" s="118"/>
      <c r="X48" s="118"/>
      <c r="Y48" s="118"/>
      <c r="Z48" s="118"/>
    </row>
    <row r="49" spans="1:26" ht="15.75" hidden="1" customHeight="1" x14ac:dyDescent="0.15">
      <c r="A49" s="93"/>
      <c r="B49" s="93"/>
      <c r="C49" s="118"/>
      <c r="D49" s="118"/>
      <c r="E49" s="118"/>
      <c r="F49" s="118"/>
      <c r="G49" s="118"/>
      <c r="H49" s="118"/>
      <c r="I49" s="138"/>
      <c r="J49" s="118"/>
      <c r="K49" s="118"/>
      <c r="L49" s="118"/>
      <c r="M49" s="118"/>
      <c r="N49" s="118"/>
      <c r="O49" s="118"/>
      <c r="P49" s="118"/>
      <c r="Q49" s="118"/>
      <c r="R49" s="118"/>
      <c r="S49" s="118"/>
      <c r="T49" s="118"/>
      <c r="U49" s="118"/>
      <c r="V49" s="118"/>
      <c r="W49" s="118"/>
      <c r="X49" s="118"/>
      <c r="Y49" s="118"/>
      <c r="Z49" s="118"/>
    </row>
    <row r="50" spans="1:26" ht="15.75" hidden="1" customHeight="1" x14ac:dyDescent="0.15">
      <c r="A50" s="93"/>
      <c r="B50" s="93"/>
      <c r="C50" s="118"/>
      <c r="D50" s="118"/>
      <c r="E50" s="118"/>
      <c r="F50" s="118"/>
      <c r="G50" s="118"/>
      <c r="H50" s="118"/>
      <c r="I50" s="138"/>
      <c r="J50" s="118"/>
      <c r="K50" s="118"/>
      <c r="L50" s="118"/>
      <c r="M50" s="118"/>
      <c r="N50" s="118"/>
      <c r="O50" s="118"/>
      <c r="P50" s="118"/>
      <c r="Q50" s="118"/>
      <c r="R50" s="118"/>
      <c r="S50" s="118"/>
      <c r="T50" s="118"/>
      <c r="U50" s="118"/>
      <c r="V50" s="118"/>
      <c r="W50" s="118"/>
      <c r="X50" s="118"/>
      <c r="Y50" s="118"/>
      <c r="Z50" s="118"/>
    </row>
    <row r="51" spans="1:26" ht="15.75" hidden="1" customHeight="1" x14ac:dyDescent="0.15">
      <c r="A51" s="93"/>
      <c r="B51" s="93"/>
      <c r="C51" s="118"/>
      <c r="D51" s="118"/>
      <c r="E51" s="118"/>
      <c r="F51" s="118"/>
      <c r="G51" s="118"/>
      <c r="H51" s="118"/>
      <c r="I51" s="138"/>
      <c r="J51" s="118"/>
      <c r="K51" s="118"/>
      <c r="L51" s="118"/>
      <c r="M51" s="118"/>
      <c r="N51" s="118"/>
      <c r="O51" s="118"/>
      <c r="P51" s="118"/>
      <c r="Q51" s="118"/>
      <c r="R51" s="118"/>
      <c r="S51" s="118"/>
      <c r="T51" s="118"/>
      <c r="U51" s="118"/>
      <c r="V51" s="118"/>
      <c r="W51" s="118"/>
      <c r="X51" s="118"/>
      <c r="Y51" s="118"/>
      <c r="Z51" s="118"/>
    </row>
    <row r="52" spans="1:26" ht="15.75" hidden="1" customHeight="1" x14ac:dyDescent="0.15">
      <c r="A52" s="93"/>
      <c r="B52" s="93"/>
      <c r="C52" s="118"/>
      <c r="D52" s="118"/>
      <c r="E52" s="118"/>
      <c r="F52" s="118"/>
      <c r="G52" s="118"/>
      <c r="H52" s="118"/>
      <c r="I52" s="138"/>
      <c r="J52" s="118"/>
      <c r="K52" s="118"/>
      <c r="L52" s="118"/>
      <c r="M52" s="118"/>
      <c r="N52" s="118"/>
      <c r="O52" s="118"/>
      <c r="P52" s="118"/>
      <c r="Q52" s="118"/>
      <c r="R52" s="118"/>
      <c r="S52" s="118"/>
      <c r="T52" s="118"/>
      <c r="U52" s="118"/>
      <c r="V52" s="118"/>
      <c r="W52" s="118"/>
      <c r="X52" s="118"/>
      <c r="Y52" s="118"/>
      <c r="Z52" s="118"/>
    </row>
    <row r="53" spans="1:26" ht="15.75" hidden="1" customHeight="1" x14ac:dyDescent="0.15">
      <c r="A53" s="93"/>
      <c r="B53" s="93"/>
      <c r="C53" s="118"/>
      <c r="D53" s="118"/>
      <c r="E53" s="118"/>
      <c r="F53" s="118"/>
      <c r="G53" s="118"/>
      <c r="H53" s="118"/>
      <c r="I53" s="138"/>
      <c r="J53" s="118"/>
      <c r="K53" s="118"/>
      <c r="L53" s="118"/>
      <c r="M53" s="118"/>
      <c r="N53" s="118"/>
      <c r="O53" s="118"/>
      <c r="P53" s="118"/>
      <c r="Q53" s="118"/>
      <c r="R53" s="118"/>
      <c r="S53" s="118"/>
      <c r="T53" s="118"/>
      <c r="U53" s="118"/>
      <c r="V53" s="118"/>
      <c r="W53" s="118"/>
      <c r="X53" s="118"/>
      <c r="Y53" s="118"/>
      <c r="Z53" s="118"/>
    </row>
    <row r="54" spans="1:26" ht="15.75" hidden="1" customHeight="1" x14ac:dyDescent="0.15">
      <c r="A54" s="93"/>
      <c r="B54" s="93"/>
      <c r="C54" s="118"/>
      <c r="D54" s="118"/>
      <c r="E54" s="118"/>
      <c r="F54" s="118"/>
      <c r="G54" s="118"/>
      <c r="H54" s="118"/>
      <c r="I54" s="138"/>
      <c r="J54" s="118"/>
      <c r="K54" s="118"/>
      <c r="L54" s="118"/>
      <c r="M54" s="118"/>
      <c r="N54" s="118"/>
      <c r="O54" s="118"/>
      <c r="P54" s="118"/>
      <c r="Q54" s="118"/>
      <c r="R54" s="118"/>
      <c r="S54" s="118"/>
      <c r="T54" s="118"/>
      <c r="U54" s="118"/>
      <c r="V54" s="118"/>
      <c r="W54" s="118"/>
      <c r="X54" s="118"/>
      <c r="Y54" s="118"/>
      <c r="Z54" s="118"/>
    </row>
    <row r="55" spans="1:26" ht="15.75" hidden="1" customHeight="1" x14ac:dyDescent="0.15">
      <c r="A55" s="93"/>
      <c r="B55" s="93"/>
      <c r="C55" s="118"/>
      <c r="D55" s="118"/>
      <c r="E55" s="118"/>
      <c r="F55" s="118"/>
      <c r="G55" s="118"/>
      <c r="H55" s="118"/>
      <c r="I55" s="138"/>
      <c r="J55" s="118"/>
      <c r="K55" s="118"/>
      <c r="L55" s="118"/>
      <c r="M55" s="118"/>
      <c r="N55" s="118"/>
      <c r="O55" s="118"/>
      <c r="P55" s="118"/>
      <c r="Q55" s="118"/>
      <c r="R55" s="118"/>
      <c r="S55" s="118"/>
      <c r="T55" s="118"/>
      <c r="U55" s="118"/>
      <c r="V55" s="118"/>
      <c r="W55" s="118"/>
      <c r="X55" s="118"/>
      <c r="Y55" s="118"/>
      <c r="Z55" s="118"/>
    </row>
    <row r="56" spans="1:26" ht="15.75" hidden="1" customHeight="1" x14ac:dyDescent="0.15">
      <c r="A56" s="93"/>
      <c r="B56" s="93"/>
      <c r="C56" s="118"/>
      <c r="D56" s="118"/>
      <c r="E56" s="118"/>
      <c r="F56" s="118"/>
      <c r="G56" s="118"/>
      <c r="H56" s="118"/>
      <c r="I56" s="138"/>
      <c r="J56" s="118"/>
      <c r="K56" s="118"/>
      <c r="L56" s="118"/>
      <c r="M56" s="118"/>
      <c r="N56" s="118"/>
      <c r="O56" s="118"/>
      <c r="P56" s="118"/>
      <c r="Q56" s="118"/>
      <c r="R56" s="118"/>
      <c r="S56" s="118"/>
      <c r="T56" s="118"/>
      <c r="U56" s="118"/>
      <c r="V56" s="118"/>
      <c r="W56" s="118"/>
      <c r="X56" s="118"/>
      <c r="Y56" s="118"/>
      <c r="Z56" s="118"/>
    </row>
    <row r="57" spans="1:26" ht="15.75" hidden="1" customHeight="1" x14ac:dyDescent="0.15">
      <c r="A57" s="93"/>
      <c r="B57" s="93"/>
      <c r="C57" s="118"/>
      <c r="D57" s="118"/>
      <c r="E57" s="118"/>
      <c r="F57" s="118"/>
      <c r="G57" s="118"/>
      <c r="H57" s="118"/>
      <c r="I57" s="138"/>
      <c r="J57" s="118"/>
      <c r="K57" s="118"/>
      <c r="L57" s="118"/>
      <c r="M57" s="118"/>
      <c r="N57" s="118"/>
      <c r="O57" s="118"/>
      <c r="P57" s="118"/>
      <c r="Q57" s="118"/>
      <c r="R57" s="118"/>
      <c r="S57" s="118"/>
      <c r="T57" s="118"/>
      <c r="U57" s="118"/>
      <c r="V57" s="118"/>
      <c r="W57" s="118"/>
      <c r="X57" s="118"/>
      <c r="Y57" s="118"/>
      <c r="Z57" s="118"/>
    </row>
    <row r="58" spans="1:26" ht="15.75" hidden="1" customHeight="1" x14ac:dyDescent="0.15">
      <c r="A58" s="93"/>
      <c r="B58" s="93"/>
      <c r="C58" s="118"/>
      <c r="D58" s="118"/>
      <c r="E58" s="118"/>
      <c r="F58" s="118"/>
      <c r="G58" s="118"/>
      <c r="H58" s="118"/>
      <c r="I58" s="138"/>
      <c r="J58" s="118"/>
      <c r="K58" s="118"/>
      <c r="L58" s="118"/>
      <c r="M58" s="118"/>
      <c r="N58" s="118"/>
      <c r="O58" s="118"/>
      <c r="P58" s="118"/>
      <c r="Q58" s="118"/>
      <c r="R58" s="118"/>
      <c r="S58" s="118"/>
      <c r="T58" s="118"/>
      <c r="U58" s="118"/>
      <c r="V58" s="118"/>
      <c r="W58" s="118"/>
      <c r="X58" s="118"/>
      <c r="Y58" s="118"/>
      <c r="Z58" s="118"/>
    </row>
    <row r="59" spans="1:26" ht="15" customHeight="1" x14ac:dyDescent="0.15">
      <c r="A59" s="93"/>
      <c r="B59" s="93"/>
      <c r="C59" s="118"/>
      <c r="D59" s="118"/>
      <c r="E59" s="118"/>
      <c r="F59" s="118"/>
      <c r="G59" s="118"/>
      <c r="H59" s="118"/>
      <c r="I59" s="138"/>
      <c r="J59" s="118"/>
      <c r="K59" s="118"/>
      <c r="L59" s="118"/>
      <c r="M59" s="118"/>
      <c r="N59" s="118"/>
      <c r="O59" s="118"/>
      <c r="P59" s="118"/>
      <c r="Q59" s="118"/>
      <c r="R59" s="118"/>
      <c r="S59" s="118"/>
      <c r="T59" s="118"/>
      <c r="U59" s="118"/>
      <c r="V59" s="118"/>
      <c r="W59" s="118"/>
      <c r="X59" s="118"/>
      <c r="Y59" s="118"/>
      <c r="Z59" s="118"/>
    </row>
    <row r="60" spans="1:26" ht="20.100000000000001" customHeight="1" x14ac:dyDescent="0.15">
      <c r="A60" s="93"/>
      <c r="B60" s="93"/>
      <c r="C60" s="105" t="s">
        <v>63</v>
      </c>
      <c r="D60" s="106"/>
      <c r="E60" s="106"/>
      <c r="F60" s="106"/>
      <c r="G60" s="106"/>
      <c r="H60" s="107"/>
      <c r="I60" s="139"/>
    </row>
    <row r="61" spans="1:26" ht="15" customHeight="1" x14ac:dyDescent="0.15">
      <c r="A61" s="93"/>
      <c r="B61" s="93"/>
      <c r="C61" s="108"/>
      <c r="D61" s="109"/>
      <c r="E61" s="109"/>
      <c r="F61" s="109"/>
      <c r="G61" s="109"/>
      <c r="H61" s="109"/>
      <c r="I61" s="110"/>
      <c r="J61" s="110"/>
      <c r="K61" s="110"/>
      <c r="L61" s="110"/>
      <c r="M61" s="110"/>
      <c r="N61" s="110"/>
      <c r="O61" s="110"/>
      <c r="P61" s="110"/>
      <c r="Q61" s="110"/>
      <c r="R61" s="110"/>
      <c r="S61" s="110"/>
      <c r="T61" s="110"/>
      <c r="U61" s="110"/>
      <c r="V61" s="110"/>
      <c r="W61" s="110"/>
      <c r="X61" s="110"/>
      <c r="Y61" s="110"/>
      <c r="Z61" s="111"/>
    </row>
    <row r="62" spans="1:26" ht="20.100000000000001" customHeight="1" x14ac:dyDescent="0.15">
      <c r="A62" s="93"/>
      <c r="B62" s="93"/>
      <c r="C62" s="108"/>
      <c r="D62" s="140" t="s">
        <v>64</v>
      </c>
      <c r="E62" s="140"/>
      <c r="F62" s="140"/>
      <c r="G62" s="140"/>
      <c r="H62" s="140"/>
      <c r="I62" s="140"/>
      <c r="J62" s="140"/>
      <c r="K62" s="140"/>
      <c r="L62" s="140"/>
      <c r="M62" s="140"/>
      <c r="N62" s="140"/>
      <c r="O62" s="140"/>
      <c r="P62" s="140"/>
      <c r="Q62" s="140"/>
      <c r="R62" s="140"/>
      <c r="S62" s="140"/>
      <c r="T62" s="140"/>
      <c r="U62" s="140"/>
      <c r="V62" s="140"/>
      <c r="W62" s="140"/>
      <c r="X62" s="140"/>
      <c r="Y62" s="140"/>
      <c r="Z62" s="117"/>
    </row>
    <row r="63" spans="1:26" ht="20.100000000000001" customHeight="1" x14ac:dyDescent="0.15">
      <c r="A63" s="93">
        <f>IFERROR(IF(AND($I63&lt;&gt;"しない", $I63&lt;&gt;"する"),1001,0),3)</f>
        <v>1001</v>
      </c>
      <c r="B63" s="93"/>
      <c r="C63" s="112"/>
      <c r="D63" s="113">
        <v>1</v>
      </c>
      <c r="E63" s="118" t="s">
        <v>65</v>
      </c>
      <c r="F63" s="118"/>
      <c r="G63" s="118"/>
      <c r="H63" s="118"/>
      <c r="I63" s="46"/>
      <c r="J63" s="46"/>
      <c r="K63" s="46"/>
      <c r="L63" s="46"/>
      <c r="M63" s="46"/>
      <c r="N63" s="118"/>
      <c r="O63" s="118"/>
      <c r="P63" s="118"/>
      <c r="Q63" s="118"/>
      <c r="R63" s="118"/>
      <c r="S63" s="118"/>
      <c r="T63" s="118"/>
      <c r="U63" s="118"/>
      <c r="V63" s="118"/>
      <c r="W63" s="118"/>
      <c r="X63" s="118"/>
      <c r="Y63" s="118"/>
      <c r="Z63" s="117"/>
    </row>
    <row r="64" spans="1:26" ht="20.100000000000001" customHeight="1" x14ac:dyDescent="0.15">
      <c r="A64" s="93"/>
      <c r="B64" s="93"/>
      <c r="C64" s="112"/>
      <c r="D64" s="118"/>
      <c r="E64" s="118"/>
      <c r="F64" s="118"/>
      <c r="G64" s="118"/>
      <c r="H64" s="118"/>
      <c r="I64" s="124"/>
      <c r="J64" s="120" t="s">
        <v>16</v>
      </c>
      <c r="K64" s="119"/>
      <c r="L64" s="119"/>
      <c r="M64" s="119"/>
      <c r="N64" s="119"/>
      <c r="O64" s="119"/>
      <c r="P64" s="119"/>
      <c r="Q64" s="119"/>
      <c r="R64" s="119"/>
      <c r="S64" s="119"/>
      <c r="T64" s="119"/>
      <c r="U64" s="119"/>
      <c r="V64" s="119"/>
      <c r="W64" s="119"/>
      <c r="X64" s="119"/>
      <c r="Y64" s="119"/>
      <c r="Z64" s="117"/>
    </row>
    <row r="65" spans="1:26" ht="20.100000000000001" hidden="1" customHeight="1" x14ac:dyDescent="0.15">
      <c r="A65" s="93"/>
      <c r="B65" s="93"/>
      <c r="C65" s="112"/>
      <c r="D65" s="118"/>
      <c r="E65" s="118"/>
      <c r="F65" s="118"/>
      <c r="G65" s="118"/>
      <c r="H65" s="118"/>
      <c r="I65" s="124"/>
      <c r="J65" s="119"/>
      <c r="K65" s="119"/>
      <c r="L65" s="119"/>
      <c r="M65" s="119"/>
      <c r="N65" s="119"/>
      <c r="O65" s="119"/>
      <c r="P65" s="119"/>
      <c r="Q65" s="119"/>
      <c r="R65" s="119"/>
      <c r="S65" s="119"/>
      <c r="T65" s="119"/>
      <c r="U65" s="119"/>
      <c r="V65" s="119"/>
      <c r="W65" s="119"/>
      <c r="X65" s="119"/>
      <c r="Y65" s="119"/>
      <c r="Z65" s="117"/>
    </row>
    <row r="66" spans="1:26" ht="20.100000000000001" hidden="1" customHeight="1" x14ac:dyDescent="0.15">
      <c r="A66" s="93"/>
      <c r="B66" s="93"/>
      <c r="C66" s="112"/>
      <c r="D66" s="118"/>
      <c r="E66" s="118"/>
      <c r="F66" s="118"/>
      <c r="G66" s="118"/>
      <c r="H66" s="118"/>
      <c r="I66" s="124"/>
      <c r="J66" s="119"/>
      <c r="K66" s="119"/>
      <c r="L66" s="119"/>
      <c r="M66" s="119"/>
      <c r="N66" s="119"/>
      <c r="O66" s="119"/>
      <c r="P66" s="119"/>
      <c r="Q66" s="119"/>
      <c r="R66" s="119"/>
      <c r="S66" s="119"/>
      <c r="T66" s="119"/>
      <c r="U66" s="119"/>
      <c r="V66" s="119"/>
      <c r="W66" s="119"/>
      <c r="X66" s="119"/>
      <c r="Y66" s="119"/>
      <c r="Z66" s="117"/>
    </row>
    <row r="67" spans="1:26" ht="20.100000000000001" hidden="1" customHeight="1" x14ac:dyDescent="0.15">
      <c r="A67" s="93"/>
      <c r="B67" s="93"/>
      <c r="C67" s="112"/>
      <c r="D67" s="118"/>
      <c r="E67" s="118"/>
      <c r="F67" s="118"/>
      <c r="G67" s="118"/>
      <c r="H67" s="118"/>
      <c r="I67" s="124"/>
      <c r="J67" s="119"/>
      <c r="K67" s="119"/>
      <c r="L67" s="119"/>
      <c r="M67" s="119"/>
      <c r="N67" s="119"/>
      <c r="O67" s="119"/>
      <c r="P67" s="119"/>
      <c r="Q67" s="119"/>
      <c r="R67" s="119"/>
      <c r="S67" s="119"/>
      <c r="T67" s="119"/>
      <c r="U67" s="119"/>
      <c r="V67" s="119"/>
      <c r="W67" s="119"/>
      <c r="X67" s="119"/>
      <c r="Y67" s="119"/>
      <c r="Z67" s="117"/>
    </row>
    <row r="68" spans="1:26" ht="20.100000000000001" hidden="1" customHeight="1" x14ac:dyDescent="0.15">
      <c r="A68" s="93"/>
      <c r="B68" s="93"/>
      <c r="C68" s="112"/>
      <c r="D68" s="118"/>
      <c r="E68" s="118"/>
      <c r="F68" s="118"/>
      <c r="G68" s="118"/>
      <c r="H68" s="118"/>
      <c r="I68" s="124"/>
      <c r="J68" s="119"/>
      <c r="K68" s="119"/>
      <c r="L68" s="119"/>
      <c r="M68" s="119"/>
      <c r="N68" s="119"/>
      <c r="O68" s="119"/>
      <c r="P68" s="119"/>
      <c r="Q68" s="119"/>
      <c r="R68" s="119"/>
      <c r="S68" s="119"/>
      <c r="T68" s="119"/>
      <c r="U68" s="119"/>
      <c r="V68" s="119"/>
      <c r="W68" s="119"/>
      <c r="X68" s="119"/>
      <c r="Y68" s="119"/>
      <c r="Z68" s="117"/>
    </row>
    <row r="69" spans="1:26" ht="20.100000000000001" customHeight="1" x14ac:dyDescent="0.15">
      <c r="A69" s="93">
        <f>IFERROR(IF(OR(AND($I63="する",TRIM($I69)=""),AND($I63="しない",NOT(ISBLANK($I69)))),1001,0),3)</f>
        <v>0</v>
      </c>
      <c r="B69" s="93"/>
      <c r="C69" s="112"/>
      <c r="D69" s="113">
        <v>2</v>
      </c>
      <c r="E69" s="88" t="s">
        <v>46</v>
      </c>
      <c r="I69" s="57"/>
      <c r="J69" s="58"/>
      <c r="K69" s="58"/>
      <c r="L69" s="58"/>
      <c r="M69" s="58"/>
      <c r="N69" s="118"/>
      <c r="O69" s="118"/>
      <c r="P69" s="118"/>
      <c r="Q69" s="118"/>
      <c r="R69" s="118"/>
      <c r="S69" s="118"/>
      <c r="T69" s="118"/>
      <c r="U69" s="118"/>
      <c r="V69" s="118"/>
      <c r="W69" s="118"/>
      <c r="X69" s="118"/>
      <c r="Y69" s="118"/>
      <c r="Z69" s="117"/>
    </row>
    <row r="70" spans="1:26" ht="20.100000000000001" customHeight="1" x14ac:dyDescent="0.15">
      <c r="A70" s="93"/>
      <c r="B70" s="93"/>
      <c r="C70" s="112"/>
      <c r="D70" s="113"/>
      <c r="E70" s="118"/>
      <c r="F70" s="118"/>
      <c r="G70" s="118"/>
      <c r="H70" s="118"/>
      <c r="I70" s="115"/>
      <c r="J70" s="120" t="s">
        <v>105</v>
      </c>
      <c r="K70" s="119"/>
      <c r="L70" s="119"/>
      <c r="M70" s="119"/>
      <c r="N70" s="119"/>
      <c r="O70" s="119"/>
      <c r="P70" s="119"/>
      <c r="Q70" s="119"/>
      <c r="R70" s="119"/>
      <c r="S70" s="119"/>
      <c r="T70" s="119"/>
      <c r="U70" s="119"/>
      <c r="V70" s="119"/>
      <c r="W70" s="119"/>
      <c r="X70" s="119"/>
      <c r="Y70" s="119"/>
      <c r="Z70" s="117"/>
    </row>
    <row r="71" spans="1:26" ht="20.100000000000001" customHeight="1" x14ac:dyDescent="0.15">
      <c r="A71" s="93">
        <f>IFERROR(IF(OR(AND($I63="する",AND($I71&lt;&gt;"", OR(ISERROR(FIND("@"&amp;LEFT($I71,3)&amp;"@", 都道府県3))=FALSE, ISERROR(FIND("@"&amp;LEFT($I71,4)&amp;"@",都道府県4))=FALSE))=FALSE),AND($I63="しない",NOT(ISBLANK($I71)))),1001,0),3)</f>
        <v>0</v>
      </c>
      <c r="B71" s="93"/>
      <c r="C71" s="112"/>
      <c r="D71" s="113">
        <v>3</v>
      </c>
      <c r="E71" s="88" t="s">
        <v>47</v>
      </c>
      <c r="I71" s="59"/>
      <c r="J71" s="59"/>
      <c r="K71" s="59"/>
      <c r="L71" s="59"/>
      <c r="M71" s="59"/>
      <c r="N71" s="59"/>
      <c r="O71" s="59"/>
      <c r="P71" s="59"/>
      <c r="Q71" s="60"/>
      <c r="R71" s="59"/>
      <c r="S71" s="59"/>
      <c r="T71" s="59"/>
      <c r="U71" s="59"/>
      <c r="V71" s="59"/>
      <c r="W71" s="59"/>
      <c r="X71" s="59"/>
      <c r="Y71" s="59"/>
      <c r="Z71" s="117"/>
    </row>
    <row r="72" spans="1:26" ht="20.100000000000001" customHeight="1" x14ac:dyDescent="0.15">
      <c r="A72" s="93"/>
      <c r="B72" s="93"/>
      <c r="C72" s="112"/>
      <c r="D72" s="113"/>
      <c r="E72" s="118"/>
      <c r="F72" s="118"/>
      <c r="G72" s="118"/>
      <c r="H72" s="118"/>
      <c r="I72" s="115"/>
      <c r="J72" s="120" t="s">
        <v>501</v>
      </c>
      <c r="K72" s="119"/>
      <c r="L72" s="119"/>
      <c r="M72" s="119"/>
      <c r="N72" s="119"/>
      <c r="O72" s="119"/>
      <c r="P72" s="119"/>
      <c r="Q72" s="119"/>
      <c r="R72" s="119"/>
      <c r="S72" s="119"/>
      <c r="T72" s="119"/>
      <c r="U72" s="119"/>
      <c r="V72" s="119"/>
      <c r="W72" s="119"/>
      <c r="X72" s="119"/>
      <c r="Y72" s="119"/>
      <c r="Z72" s="117"/>
    </row>
    <row r="73" spans="1:26" ht="20.100000000000001" customHeight="1" x14ac:dyDescent="0.15">
      <c r="A73" s="93">
        <f>IFERROR(IF(OR(AND($I63="する",TRIM($I73)=""),AND($I63="しない",NOT(ISBLANK($I73)))),1001,0),3)</f>
        <v>0</v>
      </c>
      <c r="B73" s="93"/>
      <c r="C73" s="112"/>
      <c r="D73" s="113">
        <v>4</v>
      </c>
      <c r="E73" s="88" t="s">
        <v>48</v>
      </c>
      <c r="I73" s="46"/>
      <c r="J73" s="46"/>
      <c r="K73" s="46"/>
      <c r="L73" s="46"/>
      <c r="M73" s="46"/>
      <c r="N73" s="46"/>
      <c r="O73" s="46"/>
      <c r="P73" s="46"/>
      <c r="Q73" s="53"/>
      <c r="R73" s="46"/>
      <c r="S73" s="46"/>
      <c r="T73" s="46"/>
      <c r="U73" s="46"/>
      <c r="V73" s="46"/>
      <c r="W73" s="46"/>
      <c r="X73" s="46"/>
      <c r="Y73" s="46"/>
      <c r="Z73" s="117"/>
    </row>
    <row r="74" spans="1:26" ht="39.950000000000003" customHeight="1" x14ac:dyDescent="0.15">
      <c r="A74" s="93"/>
      <c r="B74" s="93"/>
      <c r="C74" s="121"/>
      <c r="D74" s="118"/>
      <c r="I74" s="115"/>
      <c r="J74" s="122" t="s">
        <v>504</v>
      </c>
      <c r="K74" s="122"/>
      <c r="L74" s="122"/>
      <c r="M74" s="122"/>
      <c r="N74" s="122"/>
      <c r="O74" s="122"/>
      <c r="P74" s="122"/>
      <c r="Q74" s="122"/>
      <c r="R74" s="122"/>
      <c r="S74" s="122"/>
      <c r="T74" s="122"/>
      <c r="U74" s="122"/>
      <c r="V74" s="122"/>
      <c r="W74" s="122"/>
      <c r="X74" s="122"/>
      <c r="Y74" s="122"/>
      <c r="Z74" s="117"/>
    </row>
    <row r="75" spans="1:26" ht="20.100000000000001" customHeight="1" x14ac:dyDescent="0.15">
      <c r="A75" s="93">
        <f>IFERROR(IF(OR(AND($I63="する",TRIM($I75)=""),AND($I63="しない",NOT(ISBLANK($I75)))),1001,0),3)</f>
        <v>0</v>
      </c>
      <c r="B75" s="93"/>
      <c r="C75" s="112"/>
      <c r="D75" s="113">
        <v>5</v>
      </c>
      <c r="E75" s="88" t="s">
        <v>49</v>
      </c>
      <c r="I75" s="46"/>
      <c r="J75" s="46"/>
      <c r="K75" s="46"/>
      <c r="L75" s="46"/>
      <c r="M75" s="46"/>
      <c r="N75" s="46"/>
      <c r="O75" s="46"/>
      <c r="P75" s="46"/>
      <c r="Q75" s="46"/>
      <c r="R75" s="46"/>
      <c r="S75" s="46"/>
      <c r="T75" s="46"/>
      <c r="U75" s="46"/>
      <c r="V75" s="46"/>
      <c r="W75" s="46"/>
      <c r="X75" s="46"/>
      <c r="Y75" s="46"/>
      <c r="Z75" s="117"/>
    </row>
    <row r="76" spans="1:26" ht="39.950000000000003" customHeight="1" x14ac:dyDescent="0.15">
      <c r="A76" s="93"/>
      <c r="B76" s="93"/>
      <c r="C76" s="121"/>
      <c r="D76" s="118"/>
      <c r="E76" s="118"/>
      <c r="F76" s="118"/>
      <c r="G76" s="118"/>
      <c r="H76" s="118"/>
      <c r="I76" s="115"/>
      <c r="J76" s="122" t="s">
        <v>505</v>
      </c>
      <c r="K76" s="122"/>
      <c r="L76" s="122"/>
      <c r="M76" s="122"/>
      <c r="N76" s="122"/>
      <c r="O76" s="122"/>
      <c r="P76" s="122"/>
      <c r="Q76" s="122"/>
      <c r="R76" s="122"/>
      <c r="S76" s="122"/>
      <c r="T76" s="122"/>
      <c r="U76" s="122"/>
      <c r="V76" s="122"/>
      <c r="W76" s="122"/>
      <c r="X76" s="122"/>
      <c r="Y76" s="122"/>
      <c r="Z76" s="117"/>
    </row>
    <row r="77" spans="1:26" ht="20.100000000000001" customHeight="1" x14ac:dyDescent="0.15">
      <c r="A77" s="93">
        <f>IFERROR(IF(OR(AND($I63="する",TRIM($I77)=""),AND($I63="しない",NOT(ISBLANK($I77)))),1001,0),3)</f>
        <v>0</v>
      </c>
      <c r="B77" s="93"/>
      <c r="C77" s="112"/>
      <c r="D77" s="113">
        <v>6</v>
      </c>
      <c r="E77" s="88" t="s">
        <v>66</v>
      </c>
      <c r="I77" s="46"/>
      <c r="J77" s="46"/>
      <c r="K77" s="46"/>
      <c r="L77" s="46"/>
      <c r="M77" s="46"/>
      <c r="N77" s="46"/>
      <c r="O77" s="46"/>
      <c r="P77" s="46"/>
      <c r="Q77" s="46"/>
      <c r="R77" s="46"/>
      <c r="S77" s="46"/>
      <c r="T77" s="46"/>
      <c r="U77" s="46"/>
      <c r="V77" s="46"/>
      <c r="W77" s="46"/>
      <c r="X77" s="46"/>
      <c r="Y77" s="46"/>
      <c r="Z77" s="117"/>
    </row>
    <row r="78" spans="1:26" ht="20.100000000000001" customHeight="1" x14ac:dyDescent="0.15">
      <c r="A78" s="93"/>
      <c r="B78" s="93"/>
      <c r="C78" s="121"/>
      <c r="D78" s="118"/>
      <c r="E78" s="118"/>
      <c r="F78" s="118"/>
      <c r="G78" s="118"/>
      <c r="H78" s="118"/>
      <c r="I78" s="115"/>
      <c r="J78" s="130" t="s">
        <v>67</v>
      </c>
      <c r="K78" s="119"/>
      <c r="L78" s="119"/>
      <c r="M78" s="119"/>
      <c r="N78" s="119"/>
      <c r="O78" s="119"/>
      <c r="P78" s="119"/>
      <c r="Q78" s="119"/>
      <c r="R78" s="119"/>
      <c r="S78" s="119"/>
      <c r="T78" s="119"/>
      <c r="U78" s="119"/>
      <c r="V78" s="119"/>
      <c r="W78" s="119"/>
      <c r="X78" s="119"/>
      <c r="Y78" s="119"/>
      <c r="Z78" s="117"/>
    </row>
    <row r="79" spans="1:26" ht="20.100000000000001" customHeight="1" x14ac:dyDescent="0.15">
      <c r="A79" s="93">
        <f>IFERROR(IF(OR(AND($I63="する",OR(TRIM($I79)="", NOT(OR(IFERROR(SEARCH(" ",$I79),0)&gt;0, IFERROR(SEARCH("　",$I79),0)&gt;0)))),AND($I63="しない",NOT(ISBLANK($I79)))),1001,0),3)</f>
        <v>0</v>
      </c>
      <c r="B79" s="93"/>
      <c r="C79" s="112"/>
      <c r="D79" s="113">
        <v>7</v>
      </c>
      <c r="E79" s="88" t="s">
        <v>68</v>
      </c>
      <c r="I79" s="46"/>
      <c r="J79" s="46"/>
      <c r="K79" s="46"/>
      <c r="L79" s="46"/>
      <c r="M79" s="46"/>
      <c r="N79" s="46"/>
      <c r="O79" s="46"/>
      <c r="P79" s="46"/>
      <c r="Q79" s="46"/>
      <c r="R79" s="46"/>
      <c r="S79" s="46"/>
      <c r="T79" s="46"/>
      <c r="U79" s="46"/>
      <c r="V79" s="46"/>
      <c r="W79" s="46"/>
      <c r="X79" s="46"/>
      <c r="Y79" s="46"/>
      <c r="Z79" s="117"/>
    </row>
    <row r="80" spans="1:26" ht="20.100000000000001" customHeight="1" x14ac:dyDescent="0.15">
      <c r="A80" s="93"/>
      <c r="B80" s="93"/>
      <c r="C80" s="121"/>
      <c r="D80" s="118"/>
      <c r="E80" s="141" t="s">
        <v>69</v>
      </c>
      <c r="F80" s="118"/>
      <c r="G80" s="118"/>
      <c r="H80" s="118"/>
      <c r="I80" s="124"/>
      <c r="J80" s="120" t="s">
        <v>52</v>
      </c>
      <c r="K80" s="120"/>
      <c r="L80" s="120"/>
      <c r="M80" s="120"/>
      <c r="N80" s="120"/>
      <c r="O80" s="120"/>
      <c r="P80" s="120"/>
      <c r="Q80" s="120"/>
      <c r="R80" s="120"/>
      <c r="S80" s="120"/>
      <c r="T80" s="120"/>
      <c r="U80" s="120"/>
      <c r="V80" s="120"/>
      <c r="W80" s="120"/>
      <c r="X80" s="120"/>
      <c r="Y80" s="120"/>
      <c r="Z80" s="117"/>
    </row>
    <row r="81" spans="1:27" ht="20.100000000000001" customHeight="1" x14ac:dyDescent="0.15">
      <c r="A81" s="93">
        <f>IFERROR(IF(OR(AND($I63="する",OR(TRIM($I81)="", NOT(OR(IFERROR(SEARCH(" ",$I81),0)&gt;0, IFERROR(SEARCH("　",$I81),0)&gt;0)))),AND($I63="しない",NOT(ISBLANK($I81)))),1001,0),3)</f>
        <v>0</v>
      </c>
      <c r="B81" s="93"/>
      <c r="C81" s="112"/>
      <c r="D81" s="113">
        <v>8</v>
      </c>
      <c r="E81" s="88" t="s">
        <v>68</v>
      </c>
      <c r="I81" s="46"/>
      <c r="J81" s="46"/>
      <c r="K81" s="46"/>
      <c r="L81" s="46"/>
      <c r="M81" s="46"/>
      <c r="N81" s="46"/>
      <c r="O81" s="46"/>
      <c r="P81" s="46"/>
      <c r="Q81" s="46"/>
      <c r="R81" s="46"/>
      <c r="S81" s="46"/>
      <c r="T81" s="46"/>
      <c r="U81" s="46"/>
      <c r="V81" s="46"/>
      <c r="W81" s="46"/>
      <c r="X81" s="46"/>
      <c r="Y81" s="46"/>
      <c r="Z81" s="117"/>
    </row>
    <row r="82" spans="1:27" ht="20.100000000000001" customHeight="1" x14ac:dyDescent="0.15">
      <c r="A82" s="93"/>
      <c r="B82" s="93"/>
      <c r="C82" s="121"/>
      <c r="D82" s="118"/>
      <c r="E82" s="118"/>
      <c r="F82" s="118"/>
      <c r="G82" s="118"/>
      <c r="H82" s="118"/>
      <c r="I82" s="124"/>
      <c r="J82" s="120" t="s">
        <v>54</v>
      </c>
      <c r="K82" s="120"/>
      <c r="L82" s="120"/>
      <c r="M82" s="120"/>
      <c r="N82" s="120"/>
      <c r="O82" s="120"/>
      <c r="P82" s="120"/>
      <c r="Q82" s="120"/>
      <c r="R82" s="120"/>
      <c r="S82" s="120"/>
      <c r="T82" s="120"/>
      <c r="U82" s="120"/>
      <c r="V82" s="120"/>
      <c r="W82" s="120"/>
      <c r="X82" s="120"/>
      <c r="Y82" s="120"/>
      <c r="Z82" s="117"/>
    </row>
    <row r="83" spans="1:27" ht="20.100000000000001" customHeight="1" x14ac:dyDescent="0.15">
      <c r="A83" s="93">
        <f>IFERROR(IF(OR(AND($I63="する",NOT(AND(TRIM($I83)&lt;&gt;"",ISNUMBER(VALUE(SUBSTITUTE($I83,"-",""))),IFERROR(SEARCH("-",$I83),0)&gt;0))), AND($I63="しない",NOT(ISBLANK($I83)))),1001,0),3)</f>
        <v>0</v>
      </c>
      <c r="B83" s="93"/>
      <c r="C83" s="112"/>
      <c r="D83" s="113">
        <v>9</v>
      </c>
      <c r="E83" s="88" t="s">
        <v>55</v>
      </c>
      <c r="I83" s="46"/>
      <c r="J83" s="46"/>
      <c r="K83" s="46"/>
      <c r="L83" s="46"/>
      <c r="M83" s="46"/>
      <c r="O83" s="125" t="s">
        <v>56</v>
      </c>
      <c r="P83" s="1"/>
      <c r="Q83" s="88" t="s">
        <v>57</v>
      </c>
      <c r="Y83" s="119"/>
      <c r="Z83" s="117"/>
    </row>
    <row r="84" spans="1:27" ht="20.100000000000001" customHeight="1" x14ac:dyDescent="0.15">
      <c r="A84" s="93">
        <f>IFERROR(IF(AND($I63="しない",NOT(ISBLANK($P83))),1001,0),3)</f>
        <v>0</v>
      </c>
      <c r="B84" s="93"/>
      <c r="C84" s="121"/>
      <c r="D84" s="118"/>
      <c r="E84" s="118"/>
      <c r="F84" s="118"/>
      <c r="G84" s="118"/>
      <c r="H84" s="118"/>
      <c r="I84" s="115"/>
      <c r="J84" s="120" t="s">
        <v>58</v>
      </c>
      <c r="K84" s="119"/>
      <c r="L84" s="119"/>
      <c r="M84" s="119"/>
      <c r="N84" s="119"/>
      <c r="O84" s="119"/>
      <c r="P84" s="119"/>
      <c r="Q84" s="119"/>
      <c r="R84" s="119"/>
      <c r="S84" s="119"/>
      <c r="T84" s="119"/>
      <c r="U84" s="119"/>
      <c r="V84" s="119"/>
      <c r="W84" s="119"/>
      <c r="X84" s="119"/>
      <c r="Y84" s="119"/>
      <c r="Z84" s="117"/>
    </row>
    <row r="85" spans="1:27" ht="20.100000000000001" customHeight="1" x14ac:dyDescent="0.15">
      <c r="A85" s="93">
        <f>IFERROR(IF(OR(AND($I63="する",AND(TRIM($I85)&lt;&gt;"",NOT(AND(ISNUMBER(VALUE(SUBSTITUTE($I85,"-",""))),IFERROR(SEARCH("-",$I85),0)&gt;0)))), AND($I63="しない",NOT(ISBLANK($I85)))),1001,0),3)</f>
        <v>0</v>
      </c>
      <c r="B85" s="93"/>
      <c r="C85" s="112"/>
      <c r="D85" s="113">
        <v>10</v>
      </c>
      <c r="E85" s="88" t="s">
        <v>59</v>
      </c>
      <c r="I85" s="46"/>
      <c r="J85" s="46"/>
      <c r="K85" s="46"/>
      <c r="L85" s="46"/>
      <c r="M85" s="46"/>
      <c r="N85" s="119"/>
      <c r="O85" s="119"/>
      <c r="P85" s="119"/>
      <c r="Q85" s="119"/>
      <c r="R85" s="119"/>
      <c r="S85" s="119"/>
      <c r="T85" s="119"/>
      <c r="U85" s="119"/>
      <c r="V85" s="119"/>
      <c r="W85" s="119"/>
      <c r="X85" s="119"/>
      <c r="Y85" s="119"/>
      <c r="Z85" s="117"/>
    </row>
    <row r="86" spans="1:27" ht="20.100000000000001" customHeight="1" x14ac:dyDescent="0.15">
      <c r="A86" s="93"/>
      <c r="B86" s="93"/>
      <c r="C86" s="121"/>
      <c r="D86" s="118"/>
      <c r="E86" s="118"/>
      <c r="F86" s="118"/>
      <c r="G86" s="118"/>
      <c r="H86" s="118"/>
      <c r="I86" s="115"/>
      <c r="J86" s="120" t="s">
        <v>58</v>
      </c>
      <c r="K86" s="119"/>
      <c r="L86" s="119"/>
      <c r="M86" s="119"/>
      <c r="N86" s="119"/>
      <c r="O86" s="119"/>
      <c r="P86" s="119"/>
      <c r="Q86" s="119"/>
      <c r="R86" s="119"/>
      <c r="S86" s="119"/>
      <c r="T86" s="119"/>
      <c r="U86" s="119"/>
      <c r="V86" s="119"/>
      <c r="W86" s="119"/>
      <c r="X86" s="119"/>
      <c r="Y86" s="119"/>
      <c r="Z86" s="117"/>
    </row>
    <row r="87" spans="1:27" ht="20.100000000000001" customHeight="1" x14ac:dyDescent="0.15">
      <c r="A87" s="93">
        <f>IFERROR(IF(OR(AND($I63="する",AND(TRIM($I87)&lt;&gt;"",NOT(IFERROR(SEARCH("@",$I87),0)&gt;0))),AND($I63="しない",NOT(ISBLANK($I87)))),1001,0),3)</f>
        <v>0</v>
      </c>
      <c r="B87" s="93"/>
      <c r="C87" s="121"/>
      <c r="D87" s="113">
        <v>11</v>
      </c>
      <c r="E87" s="88" t="s">
        <v>60</v>
      </c>
      <c r="I87" s="46"/>
      <c r="J87" s="46"/>
      <c r="K87" s="46"/>
      <c r="L87" s="46"/>
      <c r="M87" s="46"/>
      <c r="N87" s="46"/>
      <c r="O87" s="46"/>
      <c r="P87" s="46"/>
      <c r="Q87" s="27"/>
      <c r="R87" s="46"/>
      <c r="S87" s="46"/>
      <c r="T87" s="46"/>
      <c r="U87" s="46"/>
      <c r="V87" s="46"/>
      <c r="W87" s="46"/>
      <c r="X87" s="46"/>
      <c r="Y87" s="46"/>
      <c r="Z87" s="117"/>
    </row>
    <row r="88" spans="1:27" ht="20.100000000000001" customHeight="1" x14ac:dyDescent="0.15">
      <c r="A88" s="93"/>
      <c r="B88" s="93"/>
      <c r="C88" s="121"/>
      <c r="D88" s="113"/>
      <c r="I88" s="115"/>
      <c r="J88" s="126" t="s">
        <v>103</v>
      </c>
      <c r="K88" s="142"/>
      <c r="L88" s="119"/>
      <c r="M88" s="119"/>
      <c r="N88" s="119"/>
      <c r="O88" s="119"/>
      <c r="P88" s="119"/>
      <c r="Q88" s="143"/>
      <c r="R88" s="119"/>
      <c r="S88" s="119"/>
      <c r="T88" s="119"/>
      <c r="U88" s="119"/>
      <c r="V88" s="119"/>
      <c r="W88" s="119"/>
      <c r="X88" s="119"/>
      <c r="Y88" s="119"/>
      <c r="Z88" s="118"/>
      <c r="AA88" s="129"/>
    </row>
    <row r="89" spans="1:27" ht="20.100000000000001" customHeight="1" x14ac:dyDescent="0.15">
      <c r="A89" s="93"/>
      <c r="B89" s="93"/>
      <c r="C89" s="132"/>
      <c r="D89" s="133"/>
      <c r="E89" s="133"/>
      <c r="F89" s="133"/>
      <c r="G89" s="133"/>
      <c r="H89" s="133"/>
      <c r="I89" s="144"/>
      <c r="J89" s="145"/>
      <c r="K89" s="146"/>
      <c r="L89" s="145"/>
      <c r="M89" s="145"/>
      <c r="N89" s="145"/>
      <c r="O89" s="145"/>
      <c r="P89" s="145"/>
      <c r="Q89" s="147"/>
      <c r="R89" s="145"/>
      <c r="S89" s="145"/>
      <c r="T89" s="145"/>
      <c r="U89" s="145"/>
      <c r="V89" s="145"/>
      <c r="W89" s="145"/>
      <c r="X89" s="145"/>
      <c r="Y89" s="145"/>
      <c r="Z89" s="133"/>
      <c r="AA89" s="129"/>
    </row>
    <row r="90" spans="1:27" ht="20.100000000000001" customHeight="1" x14ac:dyDescent="0.15">
      <c r="A90" s="93"/>
      <c r="B90" s="93"/>
      <c r="C90" s="118"/>
      <c r="D90" s="118"/>
      <c r="E90" s="118"/>
      <c r="F90" s="118"/>
      <c r="G90" s="118"/>
      <c r="H90" s="118"/>
      <c r="I90" s="137"/>
      <c r="J90" s="118"/>
      <c r="K90" s="148"/>
      <c r="L90" s="118"/>
      <c r="M90" s="118"/>
      <c r="N90" s="118"/>
      <c r="O90" s="118"/>
      <c r="P90" s="118"/>
      <c r="Q90" s="118"/>
      <c r="R90" s="118"/>
      <c r="S90" s="118"/>
      <c r="T90" s="118"/>
      <c r="U90" s="118"/>
      <c r="V90" s="118"/>
      <c r="W90" s="118"/>
      <c r="X90" s="118"/>
      <c r="Y90" s="118"/>
      <c r="Z90" s="118"/>
    </row>
    <row r="91" spans="1:27" ht="15.75" hidden="1" customHeight="1" x14ac:dyDescent="0.15">
      <c r="A91" s="93"/>
      <c r="B91" s="93"/>
      <c r="C91" s="118"/>
      <c r="D91" s="118"/>
      <c r="E91" s="118"/>
      <c r="F91" s="118"/>
      <c r="G91" s="118"/>
      <c r="H91" s="118"/>
      <c r="I91" s="137"/>
      <c r="J91" s="118"/>
      <c r="K91" s="148"/>
      <c r="L91" s="118"/>
      <c r="M91" s="118"/>
      <c r="N91" s="118"/>
      <c r="O91" s="118"/>
      <c r="P91" s="118"/>
      <c r="Q91" s="118"/>
      <c r="R91" s="118"/>
      <c r="S91" s="118"/>
      <c r="T91" s="118"/>
      <c r="U91" s="118"/>
      <c r="V91" s="118"/>
      <c r="W91" s="118"/>
      <c r="X91" s="118"/>
      <c r="Y91" s="118"/>
      <c r="Z91" s="118"/>
    </row>
    <row r="92" spans="1:27" ht="15.75" hidden="1" customHeight="1" x14ac:dyDescent="0.15">
      <c r="A92" s="93"/>
      <c r="B92" s="93"/>
      <c r="C92" s="118"/>
      <c r="D92" s="118"/>
      <c r="E92" s="118"/>
      <c r="F92" s="118"/>
      <c r="G92" s="118"/>
      <c r="H92" s="118"/>
      <c r="I92" s="137"/>
      <c r="J92" s="118"/>
      <c r="K92" s="148"/>
      <c r="L92" s="118"/>
      <c r="M92" s="118"/>
      <c r="N92" s="118"/>
      <c r="O92" s="118"/>
      <c r="P92" s="118"/>
      <c r="Q92" s="118"/>
      <c r="R92" s="118"/>
      <c r="S92" s="118"/>
      <c r="T92" s="118"/>
      <c r="U92" s="118"/>
      <c r="V92" s="118"/>
      <c r="W92" s="118"/>
      <c r="X92" s="118"/>
      <c r="Y92" s="118"/>
      <c r="Z92" s="118"/>
    </row>
    <row r="93" spans="1:27" ht="15.75" hidden="1" customHeight="1" x14ac:dyDescent="0.15">
      <c r="A93" s="93"/>
      <c r="B93" s="93"/>
      <c r="C93" s="118"/>
      <c r="D93" s="118"/>
      <c r="E93" s="118"/>
      <c r="F93" s="118"/>
      <c r="G93" s="118"/>
      <c r="H93" s="118"/>
      <c r="I93" s="137"/>
      <c r="J93" s="118"/>
      <c r="K93" s="148"/>
      <c r="L93" s="118"/>
      <c r="M93" s="118"/>
      <c r="N93" s="118"/>
      <c r="O93" s="118"/>
      <c r="P93" s="118"/>
      <c r="Q93" s="118"/>
      <c r="R93" s="118"/>
      <c r="S93" s="118"/>
      <c r="T93" s="118"/>
      <c r="U93" s="118"/>
      <c r="V93" s="118"/>
      <c r="W93" s="118"/>
      <c r="X93" s="118"/>
      <c r="Y93" s="118"/>
      <c r="Z93" s="118"/>
    </row>
    <row r="94" spans="1:27" ht="15.75" hidden="1" customHeight="1" x14ac:dyDescent="0.15">
      <c r="A94" s="93"/>
      <c r="B94" s="93"/>
      <c r="C94" s="118"/>
      <c r="D94" s="118"/>
      <c r="E94" s="118"/>
      <c r="F94" s="118"/>
      <c r="G94" s="118"/>
      <c r="H94" s="118"/>
      <c r="I94" s="137"/>
      <c r="J94" s="118"/>
      <c r="K94" s="148"/>
      <c r="L94" s="118"/>
      <c r="M94" s="118"/>
      <c r="N94" s="118"/>
      <c r="O94" s="118"/>
      <c r="P94" s="118"/>
      <c r="Q94" s="118"/>
      <c r="R94" s="118"/>
      <c r="S94" s="118"/>
      <c r="T94" s="118"/>
      <c r="U94" s="118"/>
      <c r="V94" s="118"/>
      <c r="W94" s="118"/>
      <c r="X94" s="118"/>
      <c r="Y94" s="118"/>
      <c r="Z94" s="118"/>
    </row>
    <row r="95" spans="1:27" ht="15.75" hidden="1" customHeight="1" x14ac:dyDescent="0.15">
      <c r="A95" s="93"/>
      <c r="B95" s="93"/>
      <c r="C95" s="118"/>
      <c r="D95" s="118"/>
      <c r="E95" s="118"/>
      <c r="F95" s="118"/>
      <c r="G95" s="118"/>
      <c r="H95" s="118"/>
      <c r="I95" s="137"/>
      <c r="J95" s="118"/>
      <c r="K95" s="148"/>
      <c r="L95" s="118"/>
      <c r="M95" s="118"/>
      <c r="N95" s="118"/>
      <c r="O95" s="118"/>
      <c r="P95" s="118"/>
      <c r="Q95" s="118"/>
      <c r="R95" s="118"/>
      <c r="S95" s="118"/>
      <c r="T95" s="118"/>
      <c r="U95" s="118"/>
      <c r="V95" s="118"/>
      <c r="W95" s="118"/>
      <c r="X95" s="118"/>
      <c r="Y95" s="118"/>
      <c r="Z95" s="118"/>
    </row>
    <row r="96" spans="1:27" ht="15.75" hidden="1" customHeight="1" x14ac:dyDescent="0.15">
      <c r="A96" s="93"/>
      <c r="B96" s="93"/>
      <c r="C96" s="118"/>
      <c r="D96" s="118"/>
      <c r="E96" s="118"/>
      <c r="F96" s="118"/>
      <c r="G96" s="118"/>
      <c r="H96" s="118"/>
      <c r="I96" s="137"/>
      <c r="J96" s="118"/>
      <c r="K96" s="148"/>
      <c r="L96" s="118"/>
      <c r="M96" s="118"/>
      <c r="N96" s="118"/>
      <c r="O96" s="118"/>
      <c r="P96" s="118"/>
      <c r="Q96" s="118"/>
      <c r="R96" s="118"/>
      <c r="S96" s="118"/>
      <c r="T96" s="118"/>
      <c r="U96" s="118"/>
      <c r="V96" s="118"/>
      <c r="W96" s="118"/>
      <c r="X96" s="118"/>
      <c r="Y96" s="118"/>
      <c r="Z96" s="118"/>
    </row>
    <row r="97" spans="1:26" ht="15.75" hidden="1" customHeight="1" x14ac:dyDescent="0.15">
      <c r="A97" s="93"/>
      <c r="B97" s="93"/>
      <c r="C97" s="118"/>
      <c r="D97" s="118"/>
      <c r="E97" s="118"/>
      <c r="F97" s="118"/>
      <c r="G97" s="118"/>
      <c r="H97" s="118"/>
      <c r="I97" s="137"/>
      <c r="J97" s="118"/>
      <c r="K97" s="148"/>
      <c r="L97" s="118"/>
      <c r="M97" s="118"/>
      <c r="N97" s="118"/>
      <c r="O97" s="118"/>
      <c r="P97" s="118"/>
      <c r="Q97" s="118"/>
      <c r="R97" s="118"/>
      <c r="S97" s="118"/>
      <c r="T97" s="118"/>
      <c r="U97" s="118"/>
      <c r="V97" s="118"/>
      <c r="W97" s="118"/>
      <c r="X97" s="118"/>
      <c r="Y97" s="118"/>
      <c r="Z97" s="118"/>
    </row>
    <row r="98" spans="1:26" ht="15.75" hidden="1" customHeight="1" x14ac:dyDescent="0.15">
      <c r="A98" s="93"/>
      <c r="B98" s="93"/>
      <c r="C98" s="118"/>
      <c r="D98" s="118"/>
      <c r="E98" s="118"/>
      <c r="F98" s="118"/>
      <c r="G98" s="118"/>
      <c r="H98" s="118"/>
      <c r="I98" s="137"/>
      <c r="J98" s="118"/>
      <c r="K98" s="148"/>
      <c r="L98" s="118"/>
      <c r="M98" s="118"/>
      <c r="N98" s="118"/>
      <c r="O98" s="118"/>
      <c r="P98" s="118"/>
      <c r="Q98" s="118"/>
      <c r="R98" s="118"/>
      <c r="S98" s="118"/>
      <c r="T98" s="118"/>
      <c r="U98" s="118"/>
      <c r="V98" s="118"/>
      <c r="W98" s="118"/>
      <c r="X98" s="118"/>
      <c r="Y98" s="118"/>
      <c r="Z98" s="118"/>
    </row>
    <row r="99" spans="1:26" ht="15.75" hidden="1" customHeight="1" x14ac:dyDescent="0.15">
      <c r="A99" s="93"/>
      <c r="B99" s="93"/>
      <c r="C99" s="118"/>
      <c r="D99" s="118"/>
      <c r="E99" s="118"/>
      <c r="F99" s="118"/>
      <c r="G99" s="118"/>
      <c r="H99" s="118"/>
      <c r="I99" s="137"/>
      <c r="J99" s="118"/>
      <c r="K99" s="148"/>
      <c r="L99" s="118"/>
      <c r="M99" s="118"/>
      <c r="N99" s="118"/>
      <c r="O99" s="118"/>
      <c r="P99" s="118"/>
      <c r="Q99" s="118"/>
      <c r="R99" s="118"/>
      <c r="S99" s="118"/>
      <c r="T99" s="118"/>
      <c r="U99" s="118"/>
      <c r="V99" s="118"/>
      <c r="W99" s="118"/>
      <c r="X99" s="118"/>
      <c r="Y99" s="118"/>
      <c r="Z99" s="118"/>
    </row>
    <row r="100" spans="1:26" ht="15.75" hidden="1" customHeight="1" x14ac:dyDescent="0.15">
      <c r="A100" s="93"/>
      <c r="B100" s="93"/>
      <c r="C100" s="118"/>
      <c r="D100" s="118"/>
      <c r="E100" s="118"/>
      <c r="F100" s="118"/>
      <c r="G100" s="118"/>
      <c r="H100" s="118"/>
      <c r="I100" s="137"/>
      <c r="J100" s="118"/>
      <c r="K100" s="148"/>
      <c r="L100" s="118"/>
      <c r="M100" s="118"/>
      <c r="N100" s="118"/>
      <c r="O100" s="118"/>
      <c r="P100" s="118"/>
      <c r="Q100" s="118"/>
      <c r="R100" s="118"/>
      <c r="S100" s="118"/>
      <c r="T100" s="118"/>
      <c r="U100" s="118"/>
      <c r="V100" s="118"/>
      <c r="W100" s="118"/>
      <c r="X100" s="118"/>
      <c r="Y100" s="118"/>
      <c r="Z100" s="118"/>
    </row>
    <row r="101" spans="1:26" ht="15.75" hidden="1" customHeight="1" x14ac:dyDescent="0.15">
      <c r="A101" s="93"/>
      <c r="B101" s="93"/>
      <c r="C101" s="118"/>
      <c r="D101" s="118"/>
      <c r="E101" s="118"/>
      <c r="F101" s="118"/>
      <c r="G101" s="118"/>
      <c r="H101" s="118"/>
      <c r="I101" s="137"/>
      <c r="J101" s="118"/>
      <c r="K101" s="148"/>
      <c r="L101" s="118"/>
      <c r="M101" s="118"/>
      <c r="N101" s="118"/>
      <c r="O101" s="118"/>
      <c r="P101" s="118"/>
      <c r="Q101" s="118"/>
      <c r="R101" s="118"/>
      <c r="S101" s="118"/>
      <c r="T101" s="118"/>
      <c r="U101" s="118"/>
      <c r="V101" s="118"/>
      <c r="W101" s="118"/>
      <c r="X101" s="118"/>
      <c r="Y101" s="118"/>
      <c r="Z101" s="118"/>
    </row>
    <row r="102" spans="1:26" ht="15.75" hidden="1" customHeight="1" x14ac:dyDescent="0.15">
      <c r="A102" s="93"/>
      <c r="B102" s="93"/>
      <c r="C102" s="118"/>
      <c r="D102" s="118"/>
      <c r="E102" s="118"/>
      <c r="F102" s="118"/>
      <c r="G102" s="118"/>
      <c r="H102" s="118"/>
      <c r="I102" s="137"/>
      <c r="J102" s="118"/>
      <c r="K102" s="148"/>
      <c r="L102" s="118"/>
      <c r="M102" s="118"/>
      <c r="N102" s="118"/>
      <c r="O102" s="118"/>
      <c r="P102" s="118"/>
      <c r="Q102" s="118"/>
      <c r="R102" s="118"/>
      <c r="S102" s="118"/>
      <c r="T102" s="118"/>
      <c r="U102" s="118"/>
      <c r="V102" s="118"/>
      <c r="W102" s="118"/>
      <c r="X102" s="118"/>
      <c r="Y102" s="118"/>
      <c r="Z102" s="118"/>
    </row>
    <row r="103" spans="1:26" ht="15.75" hidden="1" customHeight="1" x14ac:dyDescent="0.15">
      <c r="A103" s="93"/>
      <c r="B103" s="93"/>
      <c r="C103" s="118"/>
      <c r="D103" s="118"/>
      <c r="E103" s="118"/>
      <c r="F103" s="118"/>
      <c r="G103" s="118"/>
      <c r="H103" s="118"/>
      <c r="I103" s="137"/>
      <c r="J103" s="118"/>
      <c r="K103" s="148"/>
      <c r="L103" s="118"/>
      <c r="M103" s="118"/>
      <c r="N103" s="118"/>
      <c r="O103" s="118"/>
      <c r="P103" s="118"/>
      <c r="Q103" s="118"/>
      <c r="R103" s="118"/>
      <c r="S103" s="118"/>
      <c r="T103" s="118"/>
      <c r="U103" s="118"/>
      <c r="V103" s="118"/>
      <c r="W103" s="118"/>
      <c r="X103" s="118"/>
      <c r="Y103" s="118"/>
      <c r="Z103" s="118"/>
    </row>
    <row r="104" spans="1:26" ht="15.75" hidden="1" customHeight="1" x14ac:dyDescent="0.15">
      <c r="A104" s="93"/>
      <c r="B104" s="93"/>
      <c r="C104" s="118"/>
      <c r="D104" s="118"/>
      <c r="E104" s="118"/>
      <c r="F104" s="118"/>
      <c r="G104" s="118"/>
      <c r="H104" s="118"/>
      <c r="I104" s="137"/>
      <c r="J104" s="118"/>
      <c r="K104" s="148"/>
      <c r="L104" s="118"/>
      <c r="M104" s="118"/>
      <c r="N104" s="118"/>
      <c r="O104" s="118"/>
      <c r="P104" s="118"/>
      <c r="Q104" s="118"/>
      <c r="R104" s="118"/>
      <c r="S104" s="118"/>
      <c r="T104" s="118"/>
      <c r="U104" s="118"/>
      <c r="V104" s="118"/>
      <c r="W104" s="118"/>
      <c r="X104" s="118"/>
      <c r="Y104" s="118"/>
      <c r="Z104" s="118"/>
    </row>
    <row r="105" spans="1:26" ht="15.75" hidden="1" customHeight="1" x14ac:dyDescent="0.15">
      <c r="A105" s="93"/>
      <c r="B105" s="93"/>
      <c r="C105" s="118"/>
      <c r="D105" s="118"/>
      <c r="E105" s="118"/>
      <c r="F105" s="118"/>
      <c r="G105" s="118"/>
      <c r="H105" s="118"/>
      <c r="I105" s="137"/>
      <c r="J105" s="118"/>
      <c r="K105" s="148"/>
      <c r="L105" s="118"/>
      <c r="M105" s="118"/>
      <c r="N105" s="118"/>
      <c r="O105" s="118"/>
      <c r="P105" s="118"/>
      <c r="Q105" s="118"/>
      <c r="R105" s="118"/>
      <c r="S105" s="118"/>
      <c r="T105" s="118"/>
      <c r="U105" s="118"/>
      <c r="V105" s="118"/>
      <c r="W105" s="118"/>
      <c r="X105" s="118"/>
      <c r="Y105" s="118"/>
      <c r="Z105" s="118"/>
    </row>
    <row r="106" spans="1:26" ht="15.75" hidden="1" customHeight="1" x14ac:dyDescent="0.15">
      <c r="A106" s="93"/>
      <c r="B106" s="93"/>
      <c r="C106" s="118"/>
      <c r="D106" s="118"/>
      <c r="E106" s="118"/>
      <c r="F106" s="118"/>
      <c r="G106" s="118"/>
      <c r="H106" s="118"/>
      <c r="I106" s="137"/>
      <c r="J106" s="118"/>
      <c r="K106" s="148"/>
      <c r="L106" s="118"/>
      <c r="M106" s="118"/>
      <c r="N106" s="118"/>
      <c r="O106" s="118"/>
      <c r="P106" s="118"/>
      <c r="Q106" s="118"/>
      <c r="R106" s="118"/>
      <c r="S106" s="118"/>
      <c r="T106" s="118"/>
      <c r="U106" s="118"/>
      <c r="V106" s="118"/>
      <c r="W106" s="118"/>
      <c r="X106" s="118"/>
      <c r="Y106" s="118"/>
      <c r="Z106" s="118"/>
    </row>
    <row r="107" spans="1:26" ht="15.75" hidden="1" customHeight="1" x14ac:dyDescent="0.15">
      <c r="A107" s="93"/>
      <c r="B107" s="93"/>
      <c r="C107" s="118"/>
      <c r="D107" s="118"/>
      <c r="E107" s="118"/>
      <c r="F107" s="118"/>
      <c r="G107" s="118"/>
      <c r="H107" s="118"/>
      <c r="I107" s="137"/>
      <c r="J107" s="118"/>
      <c r="K107" s="148"/>
      <c r="L107" s="118"/>
      <c r="M107" s="118"/>
      <c r="N107" s="118"/>
      <c r="O107" s="118"/>
      <c r="P107" s="118"/>
      <c r="Q107" s="118"/>
      <c r="R107" s="118"/>
      <c r="S107" s="118"/>
      <c r="T107" s="118"/>
      <c r="U107" s="118"/>
      <c r="V107" s="118"/>
      <c r="W107" s="118"/>
      <c r="X107" s="118"/>
      <c r="Y107" s="118"/>
      <c r="Z107" s="118"/>
    </row>
    <row r="108" spans="1:26" ht="20.100000000000001" customHeight="1" x14ac:dyDescent="0.15">
      <c r="A108" s="93"/>
      <c r="B108" s="93"/>
      <c r="C108" s="118"/>
      <c r="D108" s="118"/>
      <c r="E108" s="118"/>
      <c r="F108" s="118"/>
      <c r="G108" s="118"/>
      <c r="H108" s="118"/>
      <c r="I108" s="137"/>
      <c r="J108" s="118"/>
      <c r="K108" s="148"/>
      <c r="L108" s="118"/>
      <c r="M108" s="118"/>
      <c r="N108" s="118"/>
      <c r="O108" s="118"/>
      <c r="P108" s="118"/>
      <c r="Q108" s="118"/>
      <c r="R108" s="118"/>
      <c r="S108" s="118"/>
      <c r="T108" s="118"/>
      <c r="U108" s="118"/>
      <c r="V108" s="118"/>
      <c r="W108" s="118"/>
      <c r="X108" s="118"/>
      <c r="Y108" s="118"/>
      <c r="Z108" s="118"/>
    </row>
    <row r="109" spans="1:26" ht="20.100000000000001" customHeight="1" x14ac:dyDescent="0.15">
      <c r="A109" s="93"/>
      <c r="B109" s="93"/>
      <c r="C109" s="105" t="s">
        <v>70</v>
      </c>
      <c r="D109" s="106"/>
      <c r="E109" s="106"/>
      <c r="F109" s="106"/>
      <c r="G109" s="106"/>
      <c r="H109" s="107"/>
      <c r="Q109" s="149"/>
    </row>
    <row r="110" spans="1:26" ht="15" customHeight="1" x14ac:dyDescent="0.15">
      <c r="A110" s="93"/>
      <c r="B110" s="93"/>
      <c r="C110" s="150"/>
      <c r="D110" s="151"/>
      <c r="E110" s="151"/>
      <c r="F110" s="151"/>
      <c r="G110" s="151"/>
      <c r="H110" s="151"/>
      <c r="I110" s="152"/>
      <c r="J110" s="110"/>
      <c r="K110" s="152"/>
      <c r="L110" s="110"/>
      <c r="M110" s="110"/>
      <c r="N110" s="110"/>
      <c r="O110" s="110"/>
      <c r="P110" s="110"/>
      <c r="Q110" s="153"/>
      <c r="R110" s="110"/>
      <c r="S110" s="110"/>
      <c r="T110" s="110"/>
      <c r="U110" s="110"/>
      <c r="V110" s="110"/>
      <c r="W110" s="110"/>
      <c r="X110" s="110"/>
      <c r="Y110" s="110"/>
      <c r="Z110" s="111"/>
    </row>
    <row r="111" spans="1:26" ht="30" customHeight="1" x14ac:dyDescent="0.15">
      <c r="A111" s="93"/>
      <c r="B111" s="93"/>
      <c r="C111" s="150"/>
      <c r="D111" s="154" t="s">
        <v>99</v>
      </c>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17"/>
    </row>
    <row r="112" spans="1:26" ht="20.100000000000001" customHeight="1" x14ac:dyDescent="0.15">
      <c r="A112" s="93"/>
      <c r="B112" s="93"/>
      <c r="C112" s="112"/>
      <c r="D112" s="113">
        <v>1</v>
      </c>
      <c r="E112" s="88" t="s">
        <v>71</v>
      </c>
      <c r="I112" s="46"/>
      <c r="J112" s="46"/>
      <c r="K112" s="46"/>
      <c r="L112" s="46"/>
      <c r="M112" s="46"/>
      <c r="N112" s="46"/>
      <c r="O112" s="46"/>
      <c r="P112" s="46"/>
      <c r="Q112" s="61"/>
      <c r="R112" s="46"/>
      <c r="S112" s="46"/>
      <c r="T112" s="46"/>
      <c r="U112" s="46"/>
      <c r="V112" s="46"/>
      <c r="W112" s="46"/>
      <c r="X112" s="46"/>
      <c r="Y112" s="46"/>
      <c r="Z112" s="117"/>
    </row>
    <row r="113" spans="1:26" ht="20.100000000000001" customHeight="1" x14ac:dyDescent="0.15">
      <c r="A113" s="93"/>
      <c r="B113" s="93"/>
      <c r="C113" s="112"/>
      <c r="D113" s="113"/>
      <c r="E113" s="118"/>
      <c r="F113" s="118"/>
      <c r="G113" s="118"/>
      <c r="H113" s="118"/>
      <c r="I113" s="124"/>
      <c r="J113" s="120" t="s">
        <v>72</v>
      </c>
      <c r="K113" s="142"/>
      <c r="L113" s="119"/>
      <c r="M113" s="119"/>
      <c r="N113" s="119"/>
      <c r="O113" s="119"/>
      <c r="P113" s="119"/>
      <c r="Q113" s="155"/>
      <c r="R113" s="119"/>
      <c r="S113" s="119"/>
      <c r="T113" s="119"/>
      <c r="U113" s="119"/>
      <c r="V113" s="119"/>
      <c r="W113" s="119"/>
      <c r="X113" s="119"/>
      <c r="Y113" s="119"/>
      <c r="Z113" s="117"/>
    </row>
    <row r="114" spans="1:26" ht="20.100000000000001" customHeight="1" x14ac:dyDescent="0.15">
      <c r="A114" s="93">
        <f>IFERROR(IF(AND(TRIM($I114)&lt;&gt;"", NOT(OR(IFERROR(SEARCH(" ",$I114),0)&gt;0, IFERROR(SEARCH("　",$I114),0)&gt;0))),1001,0),3)</f>
        <v>0</v>
      </c>
      <c r="B114" s="93"/>
      <c r="C114" s="112"/>
      <c r="D114" s="113">
        <f>D112+1</f>
        <v>2</v>
      </c>
      <c r="E114" s="88" t="s">
        <v>73</v>
      </c>
      <c r="I114" s="46"/>
      <c r="J114" s="46"/>
      <c r="K114" s="46"/>
      <c r="L114" s="46"/>
      <c r="M114" s="46"/>
      <c r="N114" s="46"/>
      <c r="O114" s="46"/>
      <c r="P114" s="46"/>
      <c r="Q114" s="46"/>
      <c r="R114" s="46"/>
      <c r="S114" s="46"/>
      <c r="T114" s="46"/>
      <c r="U114" s="46"/>
      <c r="V114" s="46"/>
      <c r="W114" s="46"/>
      <c r="X114" s="46"/>
      <c r="Y114" s="46"/>
      <c r="Z114" s="117"/>
    </row>
    <row r="115" spans="1:26" ht="20.100000000000001" customHeight="1" x14ac:dyDescent="0.15">
      <c r="A115" s="93"/>
      <c r="B115" s="93"/>
      <c r="C115" s="112"/>
      <c r="D115" s="113"/>
      <c r="E115" s="118"/>
      <c r="F115" s="118"/>
      <c r="G115" s="118"/>
      <c r="H115" s="118"/>
      <c r="I115" s="124"/>
      <c r="J115" s="120" t="s">
        <v>52</v>
      </c>
      <c r="K115" s="120"/>
      <c r="L115" s="120"/>
      <c r="M115" s="120"/>
      <c r="N115" s="120"/>
      <c r="O115" s="120"/>
      <c r="P115" s="120"/>
      <c r="Q115" s="120"/>
      <c r="R115" s="120"/>
      <c r="S115" s="120"/>
      <c r="T115" s="120"/>
      <c r="U115" s="120"/>
      <c r="V115" s="120"/>
      <c r="W115" s="120"/>
      <c r="X115" s="120"/>
      <c r="Y115" s="120"/>
      <c r="Z115" s="117"/>
    </row>
    <row r="116" spans="1:26" ht="20.100000000000001" customHeight="1" x14ac:dyDescent="0.15">
      <c r="A116" s="93">
        <f>IFERROR(IF(AND(TRIM($I116)&lt;&gt;"", NOT(OR(IFERROR(SEARCH(" ",$I116),0)&gt;0, IFERROR(SEARCH("　",$I116),0)&gt;0))),1001,0),3)</f>
        <v>0</v>
      </c>
      <c r="B116" s="93"/>
      <c r="C116" s="112"/>
      <c r="D116" s="113">
        <f>D114+1</f>
        <v>3</v>
      </c>
      <c r="E116" s="88" t="s">
        <v>74</v>
      </c>
      <c r="I116" s="46"/>
      <c r="J116" s="46"/>
      <c r="K116" s="46"/>
      <c r="L116" s="46"/>
      <c r="M116" s="46"/>
      <c r="N116" s="46"/>
      <c r="O116" s="46"/>
      <c r="P116" s="46"/>
      <c r="Q116" s="46"/>
      <c r="R116" s="46"/>
      <c r="S116" s="46"/>
      <c r="T116" s="46"/>
      <c r="U116" s="46"/>
      <c r="V116" s="46"/>
      <c r="W116" s="46"/>
      <c r="X116" s="46"/>
      <c r="Y116" s="46"/>
      <c r="Z116" s="117"/>
    </row>
    <row r="117" spans="1:26" ht="20.100000000000001" customHeight="1" x14ac:dyDescent="0.15">
      <c r="A117" s="93"/>
      <c r="B117" s="93"/>
      <c r="C117" s="112"/>
      <c r="D117" s="118"/>
      <c r="E117" s="118"/>
      <c r="F117" s="118"/>
      <c r="G117" s="118"/>
      <c r="H117" s="118"/>
      <c r="I117" s="124"/>
      <c r="J117" s="120" t="s">
        <v>54</v>
      </c>
      <c r="K117" s="120"/>
      <c r="L117" s="120"/>
      <c r="M117" s="120"/>
      <c r="N117" s="120"/>
      <c r="O117" s="120"/>
      <c r="P117" s="120"/>
      <c r="Q117" s="120"/>
      <c r="R117" s="120"/>
      <c r="S117" s="120"/>
      <c r="T117" s="120"/>
      <c r="U117" s="120"/>
      <c r="V117" s="120"/>
      <c r="W117" s="120"/>
      <c r="X117" s="120"/>
      <c r="Y117" s="120"/>
      <c r="Z117" s="117"/>
    </row>
    <row r="118" spans="1:26" ht="20.100000000000001" customHeight="1" x14ac:dyDescent="0.15">
      <c r="A118" s="93"/>
      <c r="B118" s="93"/>
      <c r="C118" s="112"/>
      <c r="D118" s="113">
        <f>D116+1</f>
        <v>4</v>
      </c>
      <c r="E118" s="88" t="s">
        <v>46</v>
      </c>
      <c r="I118" s="57"/>
      <c r="J118" s="58"/>
      <c r="K118" s="58"/>
      <c r="L118" s="58"/>
      <c r="M118" s="58"/>
      <c r="N118" s="118"/>
      <c r="O118" s="118"/>
      <c r="P118" s="118"/>
      <c r="Q118" s="118"/>
      <c r="R118" s="118"/>
      <c r="S118" s="118"/>
      <c r="T118" s="118"/>
      <c r="U118" s="118"/>
      <c r="V118" s="118"/>
      <c r="W118" s="118"/>
      <c r="X118" s="118"/>
      <c r="Y118" s="118"/>
      <c r="Z118" s="117"/>
    </row>
    <row r="119" spans="1:26" ht="20.100000000000001" customHeight="1" x14ac:dyDescent="0.15">
      <c r="A119" s="93"/>
      <c r="B119" s="93"/>
      <c r="C119" s="112"/>
      <c r="D119" s="113"/>
      <c r="E119" s="118"/>
      <c r="F119" s="118"/>
      <c r="G119" s="118"/>
      <c r="H119" s="118"/>
      <c r="I119" s="115"/>
      <c r="J119" s="120" t="s">
        <v>106</v>
      </c>
      <c r="K119" s="119"/>
      <c r="L119" s="119"/>
      <c r="M119" s="119"/>
      <c r="N119" s="119"/>
      <c r="O119" s="119"/>
      <c r="P119" s="119"/>
      <c r="Q119" s="119"/>
      <c r="R119" s="119"/>
      <c r="S119" s="119"/>
      <c r="T119" s="119"/>
      <c r="U119" s="119"/>
      <c r="V119" s="119"/>
      <c r="W119" s="119"/>
      <c r="X119" s="119"/>
      <c r="Y119" s="119"/>
      <c r="Z119" s="117"/>
    </row>
    <row r="120" spans="1:26" ht="20.100000000000001" customHeight="1" x14ac:dyDescent="0.15">
      <c r="A120" s="93">
        <f>IFERROR(IF(AND(TRIM($I120)&lt;&gt;"", AND(OR(ISERROR(FIND("@"&amp;LEFT($I120,3)&amp;"@", 都道府県3))=FALSE, ISERROR(FIND("@"&amp;LEFT($I120,4)&amp;"@",都道府県4))=FALSE))=FALSE),1001,0),3)</f>
        <v>0</v>
      </c>
      <c r="B120" s="93"/>
      <c r="C120" s="112"/>
      <c r="D120" s="113">
        <f>D118+1</f>
        <v>5</v>
      </c>
      <c r="E120" s="88" t="s">
        <v>47</v>
      </c>
      <c r="I120" s="59"/>
      <c r="J120" s="59"/>
      <c r="K120" s="59"/>
      <c r="L120" s="59"/>
      <c r="M120" s="59"/>
      <c r="N120" s="59"/>
      <c r="O120" s="59"/>
      <c r="P120" s="59"/>
      <c r="Q120" s="60"/>
      <c r="R120" s="59"/>
      <c r="S120" s="59"/>
      <c r="T120" s="59"/>
      <c r="U120" s="59"/>
      <c r="V120" s="59"/>
      <c r="W120" s="59"/>
      <c r="X120" s="59"/>
      <c r="Y120" s="59"/>
      <c r="Z120" s="117"/>
    </row>
    <row r="121" spans="1:26" ht="20.100000000000001" customHeight="1" x14ac:dyDescent="0.15">
      <c r="A121" s="93"/>
      <c r="B121" s="93"/>
      <c r="C121" s="112"/>
      <c r="D121" s="113"/>
      <c r="E121" s="118"/>
      <c r="F121" s="118"/>
      <c r="G121" s="118"/>
      <c r="H121" s="118"/>
      <c r="I121" s="115"/>
      <c r="J121" s="120" t="s">
        <v>506</v>
      </c>
      <c r="K121" s="119"/>
      <c r="L121" s="119"/>
      <c r="M121" s="119"/>
      <c r="N121" s="119"/>
      <c r="O121" s="119"/>
      <c r="P121" s="119"/>
      <c r="Q121" s="119"/>
      <c r="R121" s="119"/>
      <c r="S121" s="119"/>
      <c r="T121" s="119"/>
      <c r="U121" s="119"/>
      <c r="V121" s="119"/>
      <c r="W121" s="119"/>
      <c r="X121" s="119"/>
      <c r="Y121" s="119"/>
      <c r="Z121" s="117"/>
    </row>
    <row r="122" spans="1:26" ht="20.100000000000001" customHeight="1" x14ac:dyDescent="0.15">
      <c r="A122" s="93">
        <f>IFERROR(IF(AND(TRIM($I122)&lt;&gt;"", NOT(AND(ISNUMBER(VALUE(SUBSTITUTE($I122,"-",""))), IFERROR(SEARCH("-",$I122),0)&gt;0))),1001,0),3)</f>
        <v>0</v>
      </c>
      <c r="B122" s="93"/>
      <c r="C122" s="112"/>
      <c r="D122" s="113">
        <f>D120+1</f>
        <v>6</v>
      </c>
      <c r="E122" s="88" t="s">
        <v>55</v>
      </c>
      <c r="I122" s="46"/>
      <c r="J122" s="46"/>
      <c r="K122" s="46"/>
      <c r="L122" s="46"/>
      <c r="M122" s="46"/>
      <c r="O122" s="125" t="s">
        <v>56</v>
      </c>
      <c r="P122" s="1"/>
      <c r="Q122" s="88" t="s">
        <v>57</v>
      </c>
      <c r="Y122" s="119"/>
      <c r="Z122" s="117"/>
    </row>
    <row r="123" spans="1:26" ht="20.100000000000001" customHeight="1" x14ac:dyDescent="0.15">
      <c r="A123" s="93"/>
      <c r="B123" s="93"/>
      <c r="C123" s="121"/>
      <c r="D123" s="118"/>
      <c r="E123" s="118"/>
      <c r="F123" s="118"/>
      <c r="G123" s="118"/>
      <c r="H123" s="118"/>
      <c r="I123" s="115"/>
      <c r="J123" s="120" t="s">
        <v>75</v>
      </c>
      <c r="K123" s="119"/>
      <c r="L123" s="119"/>
      <c r="M123" s="119"/>
      <c r="N123" s="119"/>
      <c r="O123" s="119"/>
      <c r="P123" s="119"/>
      <c r="Q123" s="119"/>
      <c r="R123" s="119"/>
      <c r="S123" s="119"/>
      <c r="T123" s="119"/>
      <c r="U123" s="119"/>
      <c r="V123" s="119"/>
      <c r="W123" s="119"/>
      <c r="X123" s="119"/>
      <c r="Y123" s="119"/>
      <c r="Z123" s="117"/>
    </row>
    <row r="124" spans="1:26" ht="20.100000000000001" customHeight="1" x14ac:dyDescent="0.15">
      <c r="A124" s="93">
        <f>IFERROR(IF(AND(TRIM($I124)&lt;&gt;"", NOT(AND(ISNUMBER(VALUE(SUBSTITUTE($I124,"-",""))), IFERROR(SEARCH("-",$I124),0)&gt;0))),1001,0),3)</f>
        <v>0</v>
      </c>
      <c r="B124" s="93"/>
      <c r="C124" s="112"/>
      <c r="D124" s="113">
        <f>D122+1</f>
        <v>7</v>
      </c>
      <c r="E124" s="88" t="s">
        <v>59</v>
      </c>
      <c r="I124" s="46"/>
      <c r="J124" s="46"/>
      <c r="K124" s="46"/>
      <c r="L124" s="46"/>
      <c r="M124" s="46"/>
      <c r="N124" s="119"/>
      <c r="O124" s="119"/>
      <c r="P124" s="119"/>
      <c r="Q124" s="119"/>
      <c r="R124" s="119"/>
      <c r="S124" s="119"/>
      <c r="T124" s="119"/>
      <c r="U124" s="119"/>
      <c r="V124" s="119"/>
      <c r="W124" s="119"/>
      <c r="X124" s="119"/>
      <c r="Y124" s="119"/>
      <c r="Z124" s="117"/>
    </row>
    <row r="125" spans="1:26" ht="20.100000000000001" customHeight="1" x14ac:dyDescent="0.15">
      <c r="A125" s="93"/>
      <c r="B125" s="93"/>
      <c r="C125" s="121"/>
      <c r="D125" s="118"/>
      <c r="E125" s="118"/>
      <c r="F125" s="118"/>
      <c r="G125" s="118"/>
      <c r="H125" s="118"/>
      <c r="I125" s="115"/>
      <c r="J125" s="120" t="s">
        <v>75</v>
      </c>
      <c r="K125" s="119"/>
      <c r="L125" s="119"/>
      <c r="M125" s="119"/>
      <c r="N125" s="119"/>
      <c r="O125" s="119"/>
      <c r="P125" s="119"/>
      <c r="Q125" s="119"/>
      <c r="R125" s="119"/>
      <c r="S125" s="119"/>
      <c r="T125" s="119"/>
      <c r="U125" s="119"/>
      <c r="V125" s="119"/>
      <c r="W125" s="119"/>
      <c r="X125" s="119"/>
      <c r="Y125" s="119"/>
      <c r="Z125" s="117"/>
    </row>
    <row r="126" spans="1:26" ht="20.100000000000001" customHeight="1" x14ac:dyDescent="0.15">
      <c r="A126" s="93">
        <f>IFERROR(IF(AND(TRIM($I126)&lt;&gt;"", NOT(IFERROR(SEARCH("@",$I126),0)&gt;0)),1001,0),3)</f>
        <v>0</v>
      </c>
      <c r="B126" s="93"/>
      <c r="C126" s="112"/>
      <c r="D126" s="113">
        <f>D124+1</f>
        <v>8</v>
      </c>
      <c r="E126" s="88" t="s">
        <v>60</v>
      </c>
      <c r="I126" s="46"/>
      <c r="J126" s="46"/>
      <c r="K126" s="46"/>
      <c r="L126" s="46"/>
      <c r="M126" s="46"/>
      <c r="N126" s="46"/>
      <c r="O126" s="46"/>
      <c r="P126" s="46"/>
      <c r="Q126" s="27"/>
      <c r="R126" s="46"/>
      <c r="S126" s="46"/>
      <c r="T126" s="46"/>
      <c r="U126" s="46"/>
      <c r="V126" s="46"/>
      <c r="W126" s="46"/>
      <c r="X126" s="46"/>
      <c r="Y126" s="46"/>
      <c r="Z126" s="117"/>
    </row>
    <row r="127" spans="1:26" ht="20.100000000000001" customHeight="1" x14ac:dyDescent="0.15">
      <c r="A127" s="93"/>
      <c r="B127" s="93"/>
      <c r="C127" s="121"/>
      <c r="D127" s="118"/>
      <c r="E127" s="118"/>
      <c r="F127" s="118"/>
      <c r="G127" s="118"/>
      <c r="H127" s="118"/>
      <c r="I127" s="115"/>
      <c r="J127" s="126" t="s">
        <v>104</v>
      </c>
      <c r="K127" s="142"/>
      <c r="L127" s="119"/>
      <c r="M127" s="119"/>
      <c r="N127" s="119"/>
      <c r="O127" s="119"/>
      <c r="P127" s="119"/>
      <c r="Q127" s="143"/>
      <c r="R127" s="119"/>
      <c r="S127" s="119"/>
      <c r="T127" s="119"/>
      <c r="U127" s="119"/>
      <c r="V127" s="119"/>
      <c r="W127" s="119"/>
      <c r="X127" s="119"/>
      <c r="Y127" s="119"/>
      <c r="Z127" s="117"/>
    </row>
    <row r="128" spans="1:26" ht="20.100000000000001" customHeight="1" x14ac:dyDescent="0.15">
      <c r="A128" s="93"/>
      <c r="B128" s="93"/>
      <c r="C128" s="132"/>
      <c r="D128" s="133"/>
      <c r="E128" s="133"/>
      <c r="F128" s="133"/>
      <c r="G128" s="133"/>
      <c r="H128" s="133"/>
      <c r="I128" s="135"/>
      <c r="J128" s="134"/>
      <c r="K128" s="135"/>
      <c r="L128" s="134"/>
      <c r="M128" s="134"/>
      <c r="N128" s="134"/>
      <c r="O128" s="134"/>
      <c r="P128" s="134"/>
      <c r="Q128" s="156"/>
      <c r="R128" s="134"/>
      <c r="S128" s="134"/>
      <c r="T128" s="134"/>
      <c r="U128" s="134"/>
      <c r="V128" s="134"/>
      <c r="W128" s="134"/>
      <c r="X128" s="134"/>
      <c r="Y128" s="134"/>
      <c r="Z128" s="136"/>
    </row>
    <row r="129" spans="1:26" ht="20.100000000000001" customHeight="1" x14ac:dyDescent="0.15">
      <c r="A129" s="93"/>
      <c r="B129" s="93"/>
      <c r="C129" s="118"/>
      <c r="D129" s="118"/>
      <c r="E129" s="118"/>
      <c r="F129" s="118"/>
      <c r="G129" s="118"/>
      <c r="H129" s="118"/>
      <c r="I129" s="138"/>
      <c r="J129" s="138"/>
      <c r="K129" s="138"/>
      <c r="L129" s="138"/>
      <c r="M129" s="138"/>
      <c r="N129" s="138"/>
      <c r="O129" s="138"/>
      <c r="P129" s="138"/>
      <c r="Q129" s="157"/>
      <c r="R129" s="138"/>
      <c r="S129" s="138"/>
      <c r="T129" s="138"/>
      <c r="U129" s="138"/>
      <c r="V129" s="138"/>
      <c r="W129" s="138"/>
      <c r="X129" s="138"/>
      <c r="Y129" s="138"/>
      <c r="Z129" s="118"/>
    </row>
    <row r="130" spans="1:26" ht="15.75" hidden="1" customHeight="1" x14ac:dyDescent="0.15">
      <c r="A130" s="93"/>
      <c r="B130" s="93"/>
      <c r="C130" s="118"/>
      <c r="D130" s="118"/>
      <c r="E130" s="118"/>
      <c r="F130" s="118"/>
      <c r="G130" s="118"/>
      <c r="H130" s="118"/>
      <c r="I130" s="138"/>
      <c r="J130" s="138"/>
      <c r="K130" s="138"/>
      <c r="L130" s="138"/>
      <c r="M130" s="138"/>
      <c r="N130" s="138"/>
      <c r="O130" s="138"/>
      <c r="P130" s="138"/>
      <c r="Q130" s="157"/>
      <c r="R130" s="138"/>
      <c r="S130" s="138"/>
      <c r="T130" s="138"/>
      <c r="U130" s="138"/>
      <c r="V130" s="138"/>
      <c r="W130" s="138"/>
      <c r="X130" s="138"/>
      <c r="Y130" s="138"/>
      <c r="Z130" s="118"/>
    </row>
    <row r="131" spans="1:26" ht="15.75" hidden="1" customHeight="1" x14ac:dyDescent="0.15">
      <c r="A131" s="93"/>
      <c r="B131" s="93"/>
      <c r="C131" s="118"/>
      <c r="D131" s="118"/>
      <c r="E131" s="118"/>
      <c r="F131" s="118"/>
      <c r="G131" s="118"/>
      <c r="H131" s="118"/>
      <c r="I131" s="138"/>
      <c r="J131" s="138"/>
      <c r="K131" s="138"/>
      <c r="L131" s="138"/>
      <c r="M131" s="138"/>
      <c r="N131" s="138"/>
      <c r="O131" s="138"/>
      <c r="P131" s="138"/>
      <c r="Q131" s="157"/>
      <c r="R131" s="138"/>
      <c r="S131" s="138"/>
      <c r="T131" s="138"/>
      <c r="U131" s="138"/>
      <c r="V131" s="138"/>
      <c r="W131" s="138"/>
      <c r="X131" s="138"/>
      <c r="Y131" s="138"/>
      <c r="Z131" s="118"/>
    </row>
    <row r="132" spans="1:26" ht="15.75" hidden="1" customHeight="1" x14ac:dyDescent="0.15">
      <c r="A132" s="93"/>
      <c r="B132" s="93"/>
      <c r="C132" s="118"/>
      <c r="D132" s="118"/>
      <c r="E132" s="118"/>
      <c r="F132" s="118"/>
      <c r="G132" s="118"/>
      <c r="H132" s="118"/>
      <c r="I132" s="138"/>
      <c r="J132" s="138"/>
      <c r="K132" s="138"/>
      <c r="L132" s="138"/>
      <c r="M132" s="138"/>
      <c r="N132" s="138"/>
      <c r="O132" s="138"/>
      <c r="P132" s="138"/>
      <c r="Q132" s="157"/>
      <c r="R132" s="138"/>
      <c r="S132" s="138"/>
      <c r="T132" s="138"/>
      <c r="U132" s="138"/>
      <c r="V132" s="138"/>
      <c r="W132" s="138"/>
      <c r="X132" s="138"/>
      <c r="Y132" s="138"/>
      <c r="Z132" s="118"/>
    </row>
    <row r="133" spans="1:26" ht="15.75" hidden="1" customHeight="1" x14ac:dyDescent="0.15">
      <c r="A133" s="93"/>
      <c r="B133" s="93"/>
      <c r="C133" s="118"/>
      <c r="D133" s="118"/>
      <c r="E133" s="118"/>
      <c r="F133" s="118"/>
      <c r="G133" s="118"/>
      <c r="H133" s="118"/>
      <c r="I133" s="138"/>
      <c r="J133" s="138"/>
      <c r="K133" s="138"/>
      <c r="L133" s="138"/>
      <c r="M133" s="138"/>
      <c r="N133" s="138"/>
      <c r="O133" s="138"/>
      <c r="P133" s="138"/>
      <c r="Q133" s="157"/>
      <c r="R133" s="138"/>
      <c r="S133" s="138"/>
      <c r="T133" s="138"/>
      <c r="U133" s="138"/>
      <c r="V133" s="138"/>
      <c r="W133" s="138"/>
      <c r="X133" s="138"/>
      <c r="Y133" s="138"/>
      <c r="Z133" s="118"/>
    </row>
    <row r="134" spans="1:26" ht="15.75" hidden="1" customHeight="1" x14ac:dyDescent="0.15">
      <c r="A134" s="93"/>
      <c r="B134" s="93"/>
      <c r="C134" s="118"/>
      <c r="D134" s="118"/>
      <c r="E134" s="118"/>
      <c r="F134" s="118"/>
      <c r="G134" s="118"/>
      <c r="H134" s="118"/>
      <c r="I134" s="138"/>
      <c r="J134" s="138"/>
      <c r="K134" s="138"/>
      <c r="L134" s="138"/>
      <c r="M134" s="138"/>
      <c r="N134" s="138"/>
      <c r="O134" s="138"/>
      <c r="P134" s="138"/>
      <c r="Q134" s="157"/>
      <c r="R134" s="138"/>
      <c r="S134" s="138"/>
      <c r="T134" s="138"/>
      <c r="U134" s="138"/>
      <c r="V134" s="138"/>
      <c r="W134" s="138"/>
      <c r="X134" s="138"/>
      <c r="Y134" s="138"/>
      <c r="Z134" s="118"/>
    </row>
    <row r="135" spans="1:26" ht="15.75" hidden="1" customHeight="1" x14ac:dyDescent="0.15">
      <c r="A135" s="93"/>
      <c r="B135" s="93"/>
      <c r="C135" s="118"/>
      <c r="D135" s="118"/>
      <c r="E135" s="118"/>
      <c r="F135" s="118"/>
      <c r="G135" s="118"/>
      <c r="H135" s="118"/>
      <c r="I135" s="138"/>
      <c r="J135" s="138"/>
      <c r="K135" s="138"/>
      <c r="L135" s="138"/>
      <c r="M135" s="138"/>
      <c r="N135" s="138"/>
      <c r="O135" s="138"/>
      <c r="P135" s="138"/>
      <c r="Q135" s="157"/>
      <c r="R135" s="138"/>
      <c r="S135" s="138"/>
      <c r="T135" s="138"/>
      <c r="U135" s="138"/>
      <c r="V135" s="138"/>
      <c r="W135" s="138"/>
      <c r="X135" s="138"/>
      <c r="Y135" s="138"/>
      <c r="Z135" s="118"/>
    </row>
    <row r="136" spans="1:26" ht="15.75" hidden="1" customHeight="1" x14ac:dyDescent="0.15">
      <c r="A136" s="93"/>
      <c r="B136" s="93"/>
      <c r="C136" s="118"/>
      <c r="D136" s="118"/>
      <c r="E136" s="118"/>
      <c r="F136" s="118"/>
      <c r="G136" s="118"/>
      <c r="H136" s="118"/>
      <c r="I136" s="138"/>
      <c r="J136" s="138"/>
      <c r="K136" s="138"/>
      <c r="L136" s="138"/>
      <c r="M136" s="138"/>
      <c r="N136" s="138"/>
      <c r="O136" s="138"/>
      <c r="P136" s="138"/>
      <c r="Q136" s="157"/>
      <c r="R136" s="138"/>
      <c r="S136" s="138"/>
      <c r="T136" s="138"/>
      <c r="U136" s="138"/>
      <c r="V136" s="138"/>
      <c r="W136" s="138"/>
      <c r="X136" s="138"/>
      <c r="Y136" s="138"/>
      <c r="Z136" s="118"/>
    </row>
    <row r="137" spans="1:26" ht="15.75" hidden="1" customHeight="1" x14ac:dyDescent="0.15">
      <c r="A137" s="93"/>
      <c r="B137" s="93"/>
      <c r="C137" s="118"/>
      <c r="D137" s="118"/>
      <c r="E137" s="118"/>
      <c r="F137" s="118"/>
      <c r="G137" s="118"/>
      <c r="H137" s="118"/>
      <c r="I137" s="138"/>
      <c r="J137" s="138"/>
      <c r="K137" s="138"/>
      <c r="L137" s="138"/>
      <c r="M137" s="138"/>
      <c r="N137" s="138"/>
      <c r="O137" s="138"/>
      <c r="P137" s="138"/>
      <c r="Q137" s="157"/>
      <c r="R137" s="138"/>
      <c r="S137" s="138"/>
      <c r="T137" s="138"/>
      <c r="U137" s="138"/>
      <c r="V137" s="138"/>
      <c r="W137" s="138"/>
      <c r="X137" s="138"/>
      <c r="Y137" s="138"/>
      <c r="Z137" s="118"/>
    </row>
    <row r="138" spans="1:26" ht="15.75" hidden="1" customHeight="1" x14ac:dyDescent="0.15">
      <c r="A138" s="93"/>
      <c r="B138" s="93"/>
      <c r="C138" s="118"/>
      <c r="D138" s="118"/>
      <c r="E138" s="118"/>
      <c r="F138" s="118"/>
      <c r="G138" s="118"/>
      <c r="H138" s="118"/>
      <c r="I138" s="138"/>
      <c r="J138" s="138"/>
      <c r="K138" s="138"/>
      <c r="L138" s="138"/>
      <c r="M138" s="138"/>
      <c r="N138" s="138"/>
      <c r="O138" s="138"/>
      <c r="P138" s="138"/>
      <c r="Q138" s="157"/>
      <c r="R138" s="138"/>
      <c r="S138" s="138"/>
      <c r="T138" s="138"/>
      <c r="U138" s="138"/>
      <c r="V138" s="138"/>
      <c r="W138" s="138"/>
      <c r="X138" s="138"/>
      <c r="Y138" s="138"/>
      <c r="Z138" s="118"/>
    </row>
    <row r="139" spans="1:26" ht="15.75" hidden="1" customHeight="1" x14ac:dyDescent="0.15">
      <c r="A139" s="93"/>
      <c r="B139" s="93"/>
      <c r="C139" s="118"/>
      <c r="D139" s="118"/>
      <c r="E139" s="118"/>
      <c r="F139" s="118"/>
      <c r="G139" s="118"/>
      <c r="H139" s="118"/>
      <c r="I139" s="138"/>
      <c r="J139" s="138"/>
      <c r="K139" s="138"/>
      <c r="L139" s="138"/>
      <c r="M139" s="138"/>
      <c r="N139" s="138"/>
      <c r="O139" s="138"/>
      <c r="P139" s="138"/>
      <c r="Q139" s="157"/>
      <c r="R139" s="138"/>
      <c r="S139" s="138"/>
      <c r="T139" s="138"/>
      <c r="U139" s="138"/>
      <c r="V139" s="138"/>
      <c r="W139" s="138"/>
      <c r="X139" s="138"/>
      <c r="Y139" s="138"/>
      <c r="Z139" s="118"/>
    </row>
    <row r="140" spans="1:26" ht="15.75" hidden="1" customHeight="1" x14ac:dyDescent="0.15">
      <c r="A140" s="93"/>
      <c r="B140" s="93"/>
      <c r="C140" s="118"/>
      <c r="D140" s="118"/>
      <c r="E140" s="118"/>
      <c r="F140" s="118"/>
      <c r="G140" s="118"/>
      <c r="H140" s="118"/>
      <c r="I140" s="138"/>
      <c r="J140" s="138"/>
      <c r="K140" s="138"/>
      <c r="L140" s="138"/>
      <c r="M140" s="138"/>
      <c r="N140" s="138"/>
      <c r="O140" s="138"/>
      <c r="P140" s="138"/>
      <c r="Q140" s="157"/>
      <c r="R140" s="138"/>
      <c r="S140" s="138"/>
      <c r="T140" s="138"/>
      <c r="U140" s="138"/>
      <c r="V140" s="138"/>
      <c r="W140" s="138"/>
      <c r="X140" s="138"/>
      <c r="Y140" s="138"/>
      <c r="Z140" s="118"/>
    </row>
    <row r="141" spans="1:26" ht="15.75" hidden="1" customHeight="1" x14ac:dyDescent="0.15">
      <c r="A141" s="93"/>
      <c r="B141" s="93"/>
      <c r="C141" s="118"/>
      <c r="D141" s="118"/>
      <c r="E141" s="118"/>
      <c r="F141" s="118"/>
      <c r="G141" s="118"/>
      <c r="H141" s="118"/>
      <c r="I141" s="138"/>
      <c r="J141" s="138"/>
      <c r="K141" s="138"/>
      <c r="L141" s="138"/>
      <c r="M141" s="138"/>
      <c r="N141" s="138"/>
      <c r="O141" s="138"/>
      <c r="P141" s="138"/>
      <c r="Q141" s="157"/>
      <c r="R141" s="138"/>
      <c r="S141" s="138"/>
      <c r="T141" s="138"/>
      <c r="U141" s="138"/>
      <c r="V141" s="138"/>
      <c r="W141" s="138"/>
      <c r="X141" s="138"/>
      <c r="Y141" s="138"/>
      <c r="Z141" s="118"/>
    </row>
    <row r="142" spans="1:26" ht="15.75" hidden="1" customHeight="1" x14ac:dyDescent="0.15">
      <c r="A142" s="93"/>
      <c r="B142" s="93"/>
      <c r="C142" s="118"/>
      <c r="D142" s="118"/>
      <c r="E142" s="118"/>
      <c r="F142" s="118"/>
      <c r="G142" s="118"/>
      <c r="H142" s="118"/>
      <c r="I142" s="138"/>
      <c r="J142" s="138"/>
      <c r="K142" s="138"/>
      <c r="L142" s="138"/>
      <c r="M142" s="138"/>
      <c r="N142" s="138"/>
      <c r="O142" s="138"/>
      <c r="P142" s="138"/>
      <c r="Q142" s="157"/>
      <c r="R142" s="138"/>
      <c r="S142" s="138"/>
      <c r="T142" s="138"/>
      <c r="U142" s="138"/>
      <c r="V142" s="138"/>
      <c r="W142" s="138"/>
      <c r="X142" s="138"/>
      <c r="Y142" s="138"/>
      <c r="Z142" s="118"/>
    </row>
    <row r="143" spans="1:26" ht="15.75" hidden="1" customHeight="1" x14ac:dyDescent="0.15">
      <c r="A143" s="93"/>
      <c r="B143" s="93"/>
      <c r="C143" s="118"/>
      <c r="D143" s="118"/>
      <c r="E143" s="118"/>
      <c r="F143" s="118"/>
      <c r="G143" s="118"/>
      <c r="H143" s="118"/>
      <c r="I143" s="138"/>
      <c r="J143" s="138"/>
      <c r="K143" s="138"/>
      <c r="L143" s="138"/>
      <c r="M143" s="138"/>
      <c r="N143" s="138"/>
      <c r="O143" s="138"/>
      <c r="P143" s="138"/>
      <c r="Q143" s="157"/>
      <c r="R143" s="138"/>
      <c r="S143" s="138"/>
      <c r="T143" s="138"/>
      <c r="U143" s="138"/>
      <c r="V143" s="138"/>
      <c r="W143" s="138"/>
      <c r="X143" s="138"/>
      <c r="Y143" s="138"/>
      <c r="Z143" s="118"/>
    </row>
    <row r="144" spans="1:26" ht="15.75" hidden="1" customHeight="1" x14ac:dyDescent="0.15">
      <c r="A144" s="93"/>
      <c r="B144" s="93"/>
      <c r="C144" s="118"/>
      <c r="D144" s="118"/>
      <c r="E144" s="118"/>
      <c r="F144" s="118"/>
      <c r="G144" s="118"/>
      <c r="H144" s="118"/>
      <c r="I144" s="138"/>
      <c r="J144" s="138"/>
      <c r="K144" s="138"/>
      <c r="L144" s="138"/>
      <c r="M144" s="138"/>
      <c r="N144" s="138"/>
      <c r="O144" s="138"/>
      <c r="P144" s="138"/>
      <c r="Q144" s="157"/>
      <c r="R144" s="138"/>
      <c r="S144" s="138"/>
      <c r="T144" s="138"/>
      <c r="U144" s="138"/>
      <c r="V144" s="138"/>
      <c r="W144" s="138"/>
      <c r="X144" s="138"/>
      <c r="Y144" s="138"/>
      <c r="Z144" s="118"/>
    </row>
    <row r="145" spans="1:26" ht="15.75" hidden="1" customHeight="1" x14ac:dyDescent="0.15">
      <c r="A145" s="93"/>
      <c r="B145" s="93"/>
      <c r="C145" s="118"/>
      <c r="D145" s="118"/>
      <c r="E145" s="118"/>
      <c r="F145" s="118"/>
      <c r="G145" s="118"/>
      <c r="H145" s="118"/>
      <c r="I145" s="138"/>
      <c r="J145" s="138"/>
      <c r="K145" s="138"/>
      <c r="L145" s="138"/>
      <c r="M145" s="138"/>
      <c r="N145" s="138"/>
      <c r="O145" s="138"/>
      <c r="P145" s="138"/>
      <c r="Q145" s="157"/>
      <c r="R145" s="138"/>
      <c r="S145" s="138"/>
      <c r="T145" s="138"/>
      <c r="U145" s="138"/>
      <c r="V145" s="138"/>
      <c r="W145" s="138"/>
      <c r="X145" s="138"/>
      <c r="Y145" s="138"/>
      <c r="Z145" s="118"/>
    </row>
    <row r="146" spans="1:26" ht="15.75" hidden="1" customHeight="1" x14ac:dyDescent="0.15">
      <c r="A146" s="93"/>
      <c r="B146" s="93"/>
      <c r="C146" s="118"/>
      <c r="D146" s="118"/>
      <c r="E146" s="118"/>
      <c r="F146" s="118"/>
      <c r="G146" s="118"/>
      <c r="H146" s="118"/>
      <c r="I146" s="138"/>
      <c r="J146" s="138"/>
      <c r="K146" s="138"/>
      <c r="L146" s="138"/>
      <c r="M146" s="138"/>
      <c r="N146" s="138"/>
      <c r="O146" s="138"/>
      <c r="P146" s="138"/>
      <c r="Q146" s="157"/>
      <c r="R146" s="138"/>
      <c r="S146" s="138"/>
      <c r="T146" s="138"/>
      <c r="U146" s="138"/>
      <c r="V146" s="138"/>
      <c r="W146" s="138"/>
      <c r="X146" s="138"/>
      <c r="Y146" s="138"/>
      <c r="Z146" s="118"/>
    </row>
    <row r="147" spans="1:26" ht="15.75" hidden="1" customHeight="1" x14ac:dyDescent="0.15">
      <c r="A147" s="93"/>
      <c r="B147" s="93"/>
      <c r="C147" s="118"/>
      <c r="D147" s="118"/>
      <c r="E147" s="118"/>
      <c r="F147" s="118"/>
      <c r="G147" s="118"/>
      <c r="H147" s="118"/>
      <c r="I147" s="138"/>
      <c r="J147" s="138"/>
      <c r="K147" s="138"/>
      <c r="L147" s="138"/>
      <c r="M147" s="138"/>
      <c r="N147" s="138"/>
      <c r="O147" s="138"/>
      <c r="P147" s="138"/>
      <c r="Q147" s="157"/>
      <c r="R147" s="138"/>
      <c r="S147" s="138"/>
      <c r="T147" s="138"/>
      <c r="U147" s="138"/>
      <c r="V147" s="138"/>
      <c r="W147" s="138"/>
      <c r="X147" s="138"/>
      <c r="Y147" s="138"/>
      <c r="Z147" s="118"/>
    </row>
    <row r="148" spans="1:26" ht="15.75" hidden="1" customHeight="1" x14ac:dyDescent="0.15">
      <c r="A148" s="93"/>
      <c r="B148" s="93"/>
      <c r="C148" s="118"/>
      <c r="D148" s="118"/>
      <c r="E148" s="118"/>
      <c r="F148" s="118"/>
      <c r="G148" s="118"/>
      <c r="H148" s="118"/>
      <c r="I148" s="138"/>
      <c r="J148" s="138"/>
      <c r="K148" s="138"/>
      <c r="L148" s="138"/>
      <c r="M148" s="138"/>
      <c r="N148" s="138"/>
      <c r="O148" s="138"/>
      <c r="P148" s="138"/>
      <c r="Q148" s="157"/>
      <c r="R148" s="138"/>
      <c r="S148" s="138"/>
      <c r="T148" s="138"/>
      <c r="U148" s="138"/>
      <c r="V148" s="138"/>
      <c r="W148" s="138"/>
      <c r="X148" s="138"/>
      <c r="Y148" s="138"/>
      <c r="Z148" s="118"/>
    </row>
    <row r="149" spans="1:26" ht="20.100000000000001" customHeight="1" x14ac:dyDescent="0.15">
      <c r="A149" s="93"/>
      <c r="B149" s="93"/>
      <c r="C149" s="118"/>
      <c r="D149" s="118"/>
      <c r="E149" s="118"/>
      <c r="F149" s="118"/>
      <c r="G149" s="118"/>
      <c r="H149" s="118"/>
      <c r="I149" s="138"/>
      <c r="J149" s="118"/>
      <c r="K149" s="118"/>
      <c r="L149" s="118"/>
      <c r="M149" s="118"/>
      <c r="N149" s="118"/>
      <c r="O149" s="118"/>
      <c r="P149" s="118"/>
      <c r="Q149" s="158"/>
      <c r="R149" s="118"/>
      <c r="S149" s="118"/>
      <c r="T149" s="118"/>
      <c r="U149" s="118"/>
      <c r="V149" s="118"/>
      <c r="W149" s="118"/>
      <c r="X149" s="118"/>
      <c r="Y149" s="118"/>
      <c r="Z149" s="118"/>
    </row>
    <row r="150" spans="1:26" ht="20.100000000000001" customHeight="1" x14ac:dyDescent="0.15">
      <c r="A150" s="93"/>
      <c r="B150" s="93"/>
      <c r="C150" s="105" t="s">
        <v>76</v>
      </c>
      <c r="D150" s="106"/>
      <c r="E150" s="106"/>
      <c r="F150" s="106"/>
      <c r="G150" s="106"/>
      <c r="H150" s="107"/>
      <c r="I150" s="139"/>
      <c r="K150" s="139"/>
    </row>
    <row r="151" spans="1:26" ht="20.100000000000001" customHeight="1" x14ac:dyDescent="0.15">
      <c r="A151" s="93"/>
      <c r="B151" s="93"/>
      <c r="C151" s="108"/>
      <c r="D151" s="109"/>
      <c r="E151" s="109"/>
      <c r="F151" s="109"/>
      <c r="G151" s="109"/>
      <c r="H151" s="109"/>
      <c r="I151" s="110"/>
      <c r="J151" s="110"/>
      <c r="K151" s="110"/>
      <c r="L151" s="110"/>
      <c r="M151" s="110"/>
      <c r="N151" s="110"/>
      <c r="O151" s="110"/>
      <c r="P151" s="110"/>
      <c r="Q151" s="110"/>
      <c r="R151" s="110"/>
      <c r="S151" s="110"/>
      <c r="T151" s="110"/>
      <c r="U151" s="110"/>
      <c r="V151" s="110"/>
      <c r="W151" s="110"/>
      <c r="X151" s="110"/>
      <c r="Y151" s="110"/>
      <c r="Z151" s="111"/>
    </row>
    <row r="152" spans="1:26" ht="20.100000000000001" customHeight="1" x14ac:dyDescent="0.15">
      <c r="A152" s="93"/>
      <c r="B152" s="93"/>
      <c r="C152" s="108"/>
      <c r="D152" s="159" t="s">
        <v>77</v>
      </c>
      <c r="E152" s="140"/>
      <c r="F152" s="140"/>
      <c r="G152" s="140"/>
      <c r="H152" s="140"/>
      <c r="I152" s="140"/>
      <c r="J152" s="140"/>
      <c r="K152" s="140"/>
      <c r="L152" s="140"/>
      <c r="M152" s="140"/>
      <c r="N152" s="140"/>
      <c r="O152" s="140"/>
      <c r="P152" s="140"/>
      <c r="Q152" s="140"/>
      <c r="R152" s="140"/>
      <c r="S152" s="140"/>
      <c r="T152" s="140"/>
      <c r="U152" s="140"/>
      <c r="V152" s="140"/>
      <c r="W152" s="140"/>
      <c r="X152" s="119"/>
      <c r="Y152" s="118"/>
      <c r="Z152" s="117"/>
    </row>
    <row r="153" spans="1:26" ht="20.100000000000001" customHeight="1" x14ac:dyDescent="0.15">
      <c r="A153" s="93">
        <f>IFERROR(IF(AND($I153&lt;&gt;"しない", $I153&lt;&gt;"する"),1001,0),3)</f>
        <v>0</v>
      </c>
      <c r="B153" s="93"/>
      <c r="C153" s="112"/>
      <c r="D153" s="113">
        <v>1</v>
      </c>
      <c r="E153" s="118" t="s">
        <v>78</v>
      </c>
      <c r="F153" s="118"/>
      <c r="G153" s="118"/>
      <c r="H153" s="118"/>
      <c r="I153" s="46" t="s">
        <v>79</v>
      </c>
      <c r="J153" s="53"/>
      <c r="K153" s="53"/>
      <c r="L153" s="53"/>
      <c r="M153" s="53"/>
      <c r="N153" s="118"/>
      <c r="O153" s="118"/>
      <c r="P153" s="118"/>
      <c r="Q153" s="118"/>
      <c r="R153" s="118"/>
      <c r="S153" s="118"/>
      <c r="T153" s="118"/>
      <c r="U153" s="118"/>
      <c r="Z153" s="160"/>
    </row>
    <row r="154" spans="1:26" ht="20.100000000000001" customHeight="1" x14ac:dyDescent="0.15">
      <c r="A154" s="93"/>
      <c r="B154" s="93"/>
      <c r="C154" s="121"/>
      <c r="D154" s="118"/>
      <c r="E154" s="118"/>
      <c r="F154" s="118"/>
      <c r="G154" s="118"/>
      <c r="H154" s="118"/>
      <c r="I154" s="161"/>
      <c r="J154" s="120" t="s">
        <v>16</v>
      </c>
      <c r="K154" s="120"/>
      <c r="L154" s="120"/>
      <c r="M154" s="120"/>
      <c r="N154" s="120"/>
      <c r="O154" s="120"/>
      <c r="P154" s="120"/>
      <c r="Q154" s="120"/>
      <c r="R154" s="120"/>
      <c r="S154" s="120"/>
      <c r="T154" s="120"/>
      <c r="U154" s="118"/>
      <c r="Z154" s="160"/>
    </row>
    <row r="155" spans="1:26" ht="20.100000000000001" customHeight="1" x14ac:dyDescent="0.15">
      <c r="A155" s="93">
        <f>IFERROR(IF(AND($I153="する",OR(TRIM($I155)="", NOT(OR(IFERROR(SEARCH(" ",$I155),0)&gt;0, IFERROR(SEARCH("　",$I155),0)&gt;0)))),1001,0),3)</f>
        <v>0</v>
      </c>
      <c r="B155" s="93"/>
      <c r="C155" s="112"/>
      <c r="D155" s="113">
        <v>2</v>
      </c>
      <c r="E155" s="88" t="s">
        <v>73</v>
      </c>
      <c r="I155" s="46"/>
      <c r="J155" s="46"/>
      <c r="K155" s="46"/>
      <c r="L155" s="46"/>
      <c r="M155" s="46"/>
      <c r="N155" s="46"/>
      <c r="O155" s="46"/>
      <c r="P155" s="46"/>
      <c r="Q155" s="46"/>
      <c r="R155" s="46"/>
      <c r="S155" s="46"/>
      <c r="T155" s="46"/>
      <c r="U155" s="46"/>
      <c r="V155" s="46"/>
      <c r="W155" s="46"/>
      <c r="X155" s="46"/>
      <c r="Y155" s="46"/>
      <c r="Z155" s="117"/>
    </row>
    <row r="156" spans="1:26" ht="20.100000000000001" customHeight="1" x14ac:dyDescent="0.15">
      <c r="A156" s="93"/>
      <c r="B156" s="93"/>
      <c r="C156" s="112"/>
      <c r="D156" s="113"/>
      <c r="E156" s="118"/>
      <c r="F156" s="118"/>
      <c r="G156" s="118"/>
      <c r="H156" s="118"/>
      <c r="I156" s="124"/>
      <c r="J156" s="120" t="s">
        <v>52</v>
      </c>
      <c r="K156" s="120"/>
      <c r="L156" s="120"/>
      <c r="M156" s="120"/>
      <c r="N156" s="120"/>
      <c r="O156" s="120"/>
      <c r="P156" s="120"/>
      <c r="Q156" s="120"/>
      <c r="R156" s="120"/>
      <c r="S156" s="120"/>
      <c r="T156" s="120"/>
      <c r="U156" s="120"/>
      <c r="V156" s="120"/>
      <c r="W156" s="120"/>
      <c r="X156" s="120"/>
      <c r="Y156" s="120"/>
      <c r="Z156" s="117"/>
    </row>
    <row r="157" spans="1:26" ht="20.100000000000001" customHeight="1" x14ac:dyDescent="0.15">
      <c r="A157" s="93">
        <f>IFERROR(IF(AND($I153="する",OR(TRIM($I157)="", NOT(OR(IFERROR(SEARCH(" ",$I157),0)&gt;0, IFERROR(SEARCH("　",$I157),0)&gt;0)))),1001,0),3)</f>
        <v>0</v>
      </c>
      <c r="B157" s="93"/>
      <c r="C157" s="112"/>
      <c r="D157" s="113">
        <v>3</v>
      </c>
      <c r="E157" s="88" t="s">
        <v>74</v>
      </c>
      <c r="I157" s="46"/>
      <c r="J157" s="46"/>
      <c r="K157" s="46"/>
      <c r="L157" s="46"/>
      <c r="M157" s="46"/>
      <c r="N157" s="46"/>
      <c r="O157" s="46"/>
      <c r="P157" s="46"/>
      <c r="Q157" s="46"/>
      <c r="R157" s="46"/>
      <c r="S157" s="46"/>
      <c r="T157" s="46"/>
      <c r="U157" s="46"/>
      <c r="V157" s="46"/>
      <c r="W157" s="46"/>
      <c r="X157" s="46"/>
      <c r="Y157" s="46"/>
      <c r="Z157" s="117"/>
    </row>
    <row r="158" spans="1:26" ht="20.100000000000001" customHeight="1" x14ac:dyDescent="0.15">
      <c r="A158" s="93"/>
      <c r="B158" s="93"/>
      <c r="C158" s="121"/>
      <c r="D158" s="118"/>
      <c r="E158" s="118"/>
      <c r="F158" s="118"/>
      <c r="G158" s="118"/>
      <c r="H158" s="118"/>
      <c r="I158" s="124"/>
      <c r="J158" s="120" t="s">
        <v>54</v>
      </c>
      <c r="K158" s="120"/>
      <c r="L158" s="120"/>
      <c r="M158" s="120"/>
      <c r="N158" s="120"/>
      <c r="O158" s="120"/>
      <c r="P158" s="120"/>
      <c r="Q158" s="120"/>
      <c r="R158" s="120"/>
      <c r="S158" s="120"/>
      <c r="T158" s="120"/>
      <c r="U158" s="120"/>
      <c r="V158" s="120"/>
      <c r="W158" s="120"/>
      <c r="X158" s="120"/>
      <c r="Y158" s="120"/>
      <c r="Z158" s="117"/>
    </row>
    <row r="159" spans="1:26" ht="20.100000000000001" customHeight="1" x14ac:dyDescent="0.15">
      <c r="A159" s="93">
        <f>IFERROR(IF(AND($I153="する",OR(TRIM($I159)="", LEN($I159)&lt;&gt;8, NOT(ISNUMBER(VALUE($I159))), IFERROR(SEARCH("-", $I159),0)&gt;0)),1001,0),3)</f>
        <v>0</v>
      </c>
      <c r="B159" s="93"/>
      <c r="C159" s="112"/>
      <c r="D159" s="113">
        <v>4</v>
      </c>
      <c r="E159" s="88" t="s">
        <v>80</v>
      </c>
      <c r="I159" s="46"/>
      <c r="J159" s="46"/>
      <c r="K159" s="46"/>
      <c r="L159" s="46"/>
      <c r="M159" s="46"/>
      <c r="N159" s="118"/>
      <c r="O159" s="118"/>
      <c r="P159" s="118"/>
      <c r="Q159" s="118"/>
      <c r="R159" s="118"/>
      <c r="S159" s="118"/>
      <c r="T159" s="118"/>
      <c r="U159" s="118"/>
      <c r="V159" s="118"/>
      <c r="W159" s="118"/>
      <c r="X159" s="118"/>
      <c r="Y159" s="118"/>
      <c r="Z159" s="117"/>
    </row>
    <row r="160" spans="1:26" ht="20.100000000000001" customHeight="1" x14ac:dyDescent="0.15">
      <c r="A160" s="93"/>
      <c r="B160" s="93"/>
      <c r="C160" s="121"/>
      <c r="D160" s="118"/>
      <c r="E160" s="118"/>
      <c r="F160" s="118"/>
      <c r="G160" s="118"/>
      <c r="H160" s="118"/>
      <c r="I160" s="115"/>
      <c r="J160" s="120" t="s">
        <v>98</v>
      </c>
      <c r="K160" s="119"/>
      <c r="L160" s="119"/>
      <c r="M160" s="119"/>
      <c r="N160" s="119"/>
      <c r="O160" s="119"/>
      <c r="P160" s="119"/>
      <c r="Q160" s="119"/>
      <c r="R160" s="119"/>
      <c r="S160" s="119"/>
      <c r="T160" s="119"/>
      <c r="U160" s="119"/>
      <c r="V160" s="119"/>
      <c r="W160" s="119"/>
      <c r="X160" s="119"/>
      <c r="Y160" s="119"/>
      <c r="Z160" s="117"/>
    </row>
    <row r="161" spans="1:27" ht="20.100000000000001" customHeight="1" x14ac:dyDescent="0.15">
      <c r="A161" s="93">
        <f>IFERROR(IF(AND($I153="する",TRIM($I161)=""),1001,0),3)</f>
        <v>0</v>
      </c>
      <c r="B161" s="93"/>
      <c r="C161" s="112"/>
      <c r="D161" s="113">
        <v>5</v>
      </c>
      <c r="E161" s="88" t="s">
        <v>46</v>
      </c>
      <c r="I161" s="57"/>
      <c r="J161" s="58"/>
      <c r="K161" s="58"/>
      <c r="L161" s="58"/>
      <c r="M161" s="58"/>
      <c r="N161" s="118"/>
      <c r="O161" s="118"/>
      <c r="P161" s="118"/>
      <c r="Q161" s="118"/>
      <c r="R161" s="118"/>
      <c r="S161" s="118"/>
      <c r="T161" s="118"/>
      <c r="U161" s="118"/>
      <c r="V161" s="118"/>
      <c r="W161" s="118"/>
      <c r="X161" s="118"/>
      <c r="Y161" s="118"/>
      <c r="Z161" s="117"/>
    </row>
    <row r="162" spans="1:27" ht="20.100000000000001" customHeight="1" x14ac:dyDescent="0.15">
      <c r="A162" s="93"/>
      <c r="B162" s="93"/>
      <c r="C162" s="112"/>
      <c r="D162" s="113"/>
      <c r="E162" s="118"/>
      <c r="F162" s="118"/>
      <c r="G162" s="118"/>
      <c r="H162" s="118"/>
      <c r="I162" s="115"/>
      <c r="J162" s="120" t="s">
        <v>105</v>
      </c>
      <c r="K162" s="119"/>
      <c r="L162" s="119"/>
      <c r="M162" s="119"/>
      <c r="N162" s="119"/>
      <c r="O162" s="119"/>
      <c r="P162" s="119"/>
      <c r="Q162" s="119"/>
      <c r="R162" s="119"/>
      <c r="S162" s="119"/>
      <c r="T162" s="119"/>
      <c r="U162" s="119"/>
      <c r="V162" s="119"/>
      <c r="W162" s="119"/>
      <c r="X162" s="119"/>
      <c r="Y162" s="119"/>
      <c r="Z162" s="117"/>
    </row>
    <row r="163" spans="1:27" ht="20.100000000000001" customHeight="1" x14ac:dyDescent="0.15">
      <c r="A163" s="93">
        <f>IFERROR(IF(AND($I153="する",AND($I163&lt;&gt;"", OR(ISERROR(FIND("@"&amp;LEFT($I163,3)&amp;"@", 都道府県3))=FALSE, ISERROR(FIND("@"&amp;LEFT($I163,4)&amp;"@",都道府県4))=FALSE))=FALSE),1001,0),3)</f>
        <v>0</v>
      </c>
      <c r="B163" s="93"/>
      <c r="C163" s="112"/>
      <c r="D163" s="113">
        <v>6</v>
      </c>
      <c r="E163" s="88" t="s">
        <v>47</v>
      </c>
      <c r="I163" s="59"/>
      <c r="J163" s="59"/>
      <c r="K163" s="59"/>
      <c r="L163" s="59"/>
      <c r="M163" s="59"/>
      <c r="N163" s="59"/>
      <c r="O163" s="59"/>
      <c r="P163" s="59"/>
      <c r="Q163" s="60"/>
      <c r="R163" s="59"/>
      <c r="S163" s="59"/>
      <c r="T163" s="59"/>
      <c r="U163" s="59"/>
      <c r="V163" s="59"/>
      <c r="W163" s="59"/>
      <c r="X163" s="59"/>
      <c r="Y163" s="59"/>
      <c r="Z163" s="117"/>
    </row>
    <row r="164" spans="1:27" ht="20.100000000000001" customHeight="1" x14ac:dyDescent="0.15">
      <c r="A164" s="93"/>
      <c r="B164" s="93"/>
      <c r="C164" s="112"/>
      <c r="D164" s="113"/>
      <c r="E164" s="118"/>
      <c r="F164" s="118"/>
      <c r="G164" s="118"/>
      <c r="H164" s="118"/>
      <c r="I164" s="115"/>
      <c r="J164" s="120" t="s">
        <v>501</v>
      </c>
      <c r="K164" s="119"/>
      <c r="L164" s="119"/>
      <c r="M164" s="119"/>
      <c r="N164" s="119"/>
      <c r="O164" s="119"/>
      <c r="P164" s="119"/>
      <c r="Q164" s="119"/>
      <c r="R164" s="119"/>
      <c r="S164" s="119"/>
      <c r="T164" s="119"/>
      <c r="U164" s="119"/>
      <c r="V164" s="119"/>
      <c r="W164" s="119"/>
      <c r="X164" s="119"/>
      <c r="Y164" s="119"/>
      <c r="Z164" s="117"/>
    </row>
    <row r="165" spans="1:27" ht="20.100000000000001" customHeight="1" x14ac:dyDescent="0.15">
      <c r="A165" s="93">
        <f>IFERROR(IF(AND($I153="する",NOT(AND(TRIM($I165)&lt;&gt;"",ISNUMBER(VALUE(SUBSTITUTE($I165,"-",""))),IFERROR(SEARCH("-",$I165),0)&gt;0))),1001,0),3)</f>
        <v>0</v>
      </c>
      <c r="B165" s="93"/>
      <c r="C165" s="112"/>
      <c r="D165" s="113">
        <v>7</v>
      </c>
      <c r="E165" s="88" t="s">
        <v>55</v>
      </c>
      <c r="I165" s="46"/>
      <c r="J165" s="46"/>
      <c r="K165" s="46"/>
      <c r="L165" s="46"/>
      <c r="M165" s="46"/>
      <c r="Y165" s="119"/>
      <c r="Z165" s="117"/>
    </row>
    <row r="166" spans="1:27" ht="20.100000000000001" customHeight="1" x14ac:dyDescent="0.15">
      <c r="A166" s="93"/>
      <c r="B166" s="93"/>
      <c r="C166" s="121"/>
      <c r="D166" s="118"/>
      <c r="E166" s="118"/>
      <c r="F166" s="118"/>
      <c r="G166" s="118"/>
      <c r="H166" s="118"/>
      <c r="I166" s="115"/>
      <c r="J166" s="120" t="s">
        <v>58</v>
      </c>
      <c r="K166" s="119"/>
      <c r="L166" s="119"/>
      <c r="M166" s="119"/>
      <c r="N166" s="119"/>
      <c r="O166" s="119"/>
      <c r="P166" s="119"/>
      <c r="Q166" s="119"/>
      <c r="R166" s="119"/>
      <c r="S166" s="119"/>
      <c r="T166" s="119"/>
      <c r="U166" s="119"/>
      <c r="V166" s="119"/>
      <c r="W166" s="119"/>
      <c r="X166" s="119"/>
      <c r="Y166" s="119"/>
      <c r="Z166" s="117"/>
    </row>
    <row r="167" spans="1:27" ht="20.100000000000001" customHeight="1" x14ac:dyDescent="0.15">
      <c r="A167" s="93">
        <f>IFERROR(IF(AND($I153="する",AND(TRIM($I167)&lt;&gt;"",NOT(AND(ISNUMBER(VALUE(SUBSTITUTE($I167,"-",""))),IFERROR(SEARCH("-",$I167),0)&gt;0)))),1001,0),3)</f>
        <v>0</v>
      </c>
      <c r="B167" s="93"/>
      <c r="C167" s="112"/>
      <c r="D167" s="113">
        <v>8</v>
      </c>
      <c r="E167" s="88" t="s">
        <v>59</v>
      </c>
      <c r="I167" s="46"/>
      <c r="J167" s="46"/>
      <c r="K167" s="46"/>
      <c r="L167" s="46"/>
      <c r="M167" s="46"/>
      <c r="N167" s="119"/>
      <c r="O167" s="119"/>
      <c r="P167" s="119"/>
      <c r="Q167" s="119"/>
      <c r="R167" s="119"/>
      <c r="S167" s="119"/>
      <c r="T167" s="119"/>
      <c r="U167" s="119"/>
      <c r="V167" s="119"/>
      <c r="W167" s="119"/>
      <c r="X167" s="119"/>
      <c r="Y167" s="119"/>
      <c r="Z167" s="117"/>
    </row>
    <row r="168" spans="1:27" ht="20.100000000000001" customHeight="1" x14ac:dyDescent="0.15">
      <c r="A168" s="93"/>
      <c r="B168" s="93"/>
      <c r="C168" s="121"/>
      <c r="D168" s="118"/>
      <c r="E168" s="118"/>
      <c r="F168" s="118"/>
      <c r="G168" s="118"/>
      <c r="H168" s="118"/>
      <c r="I168" s="115"/>
      <c r="J168" s="120" t="s">
        <v>58</v>
      </c>
      <c r="K168" s="119"/>
      <c r="L168" s="119"/>
      <c r="M168" s="119"/>
      <c r="N168" s="119"/>
      <c r="O168" s="119"/>
      <c r="P168" s="119"/>
      <c r="Q168" s="119"/>
      <c r="R168" s="119"/>
      <c r="S168" s="119"/>
      <c r="T168" s="119"/>
      <c r="U168" s="119"/>
      <c r="V168" s="119"/>
      <c r="W168" s="119"/>
      <c r="X168" s="119"/>
      <c r="Y168" s="119"/>
      <c r="Z168" s="117"/>
    </row>
    <row r="169" spans="1:27" ht="20.100000000000001" customHeight="1" x14ac:dyDescent="0.15">
      <c r="A169" s="93">
        <f>IFERROR(IF(AND($I153="する",AND(TRIM($I169)&lt;&gt;"", NOT(IFERROR(SEARCH("@",$I169),0)&gt;0))),1001,0),3)</f>
        <v>0</v>
      </c>
      <c r="B169" s="93"/>
      <c r="C169" s="112"/>
      <c r="D169" s="113">
        <v>9</v>
      </c>
      <c r="E169" s="88" t="s">
        <v>60</v>
      </c>
      <c r="I169" s="46"/>
      <c r="J169" s="46"/>
      <c r="K169" s="46"/>
      <c r="L169" s="46"/>
      <c r="M169" s="46"/>
      <c r="N169" s="46"/>
      <c r="O169" s="46"/>
      <c r="P169" s="46"/>
      <c r="Q169" s="27"/>
      <c r="R169" s="46"/>
      <c r="S169" s="46"/>
      <c r="T169" s="46"/>
      <c r="U169" s="46"/>
      <c r="V169" s="46"/>
      <c r="W169" s="46"/>
      <c r="X169" s="46"/>
      <c r="Y169" s="46"/>
      <c r="Z169" s="117"/>
    </row>
    <row r="170" spans="1:27" ht="20.100000000000001" customHeight="1" x14ac:dyDescent="0.15">
      <c r="A170" s="93"/>
      <c r="B170" s="93"/>
      <c r="C170" s="121"/>
      <c r="D170" s="118"/>
      <c r="E170" s="118"/>
      <c r="F170" s="118"/>
      <c r="G170" s="118"/>
      <c r="H170" s="118"/>
      <c r="I170" s="115"/>
      <c r="J170" s="126" t="s">
        <v>103</v>
      </c>
      <c r="K170" s="142"/>
      <c r="L170" s="119"/>
      <c r="M170" s="119"/>
      <c r="N170" s="119"/>
      <c r="O170" s="119"/>
      <c r="P170" s="119"/>
      <c r="Q170" s="143"/>
      <c r="R170" s="119"/>
      <c r="S170" s="119"/>
      <c r="T170" s="119"/>
      <c r="U170" s="119"/>
      <c r="V170" s="119"/>
      <c r="W170" s="119"/>
      <c r="X170" s="119"/>
      <c r="Y170" s="119"/>
      <c r="Z170" s="117"/>
    </row>
    <row r="171" spans="1:27" ht="20.100000000000001" customHeight="1" x14ac:dyDescent="0.15">
      <c r="A171" s="93"/>
      <c r="B171" s="93"/>
      <c r="C171" s="132"/>
      <c r="D171" s="133"/>
      <c r="E171" s="133"/>
      <c r="F171" s="133"/>
      <c r="G171" s="133"/>
      <c r="H171" s="133"/>
      <c r="I171" s="134"/>
      <c r="J171" s="134"/>
      <c r="K171" s="135"/>
      <c r="L171" s="134"/>
      <c r="M171" s="134"/>
      <c r="N171" s="134"/>
      <c r="O171" s="134"/>
      <c r="P171" s="134"/>
      <c r="Q171" s="134"/>
      <c r="R171" s="134"/>
      <c r="S171" s="134"/>
      <c r="T171" s="134"/>
      <c r="U171" s="134"/>
      <c r="V171" s="134"/>
      <c r="W171" s="134"/>
      <c r="X171" s="134"/>
      <c r="Y171" s="162"/>
      <c r="Z171" s="136"/>
      <c r="AA171" s="149"/>
    </row>
    <row r="172" spans="1:27" ht="20.100000000000001" customHeight="1" x14ac:dyDescent="0.15">
      <c r="A172" s="93"/>
      <c r="B172" s="93"/>
      <c r="C172" s="118"/>
      <c r="D172" s="118"/>
      <c r="E172" s="118"/>
      <c r="F172" s="118"/>
      <c r="G172" s="118"/>
      <c r="H172" s="118"/>
      <c r="I172" s="138"/>
      <c r="J172" s="138"/>
      <c r="K172" s="138"/>
      <c r="L172" s="138"/>
      <c r="M172" s="138"/>
      <c r="N172" s="138"/>
      <c r="O172" s="138"/>
      <c r="P172" s="138"/>
      <c r="Q172" s="138"/>
      <c r="R172" s="138"/>
      <c r="S172" s="138"/>
      <c r="T172" s="138"/>
      <c r="U172" s="138"/>
      <c r="V172" s="138"/>
      <c r="W172" s="138"/>
      <c r="X172" s="138"/>
      <c r="Y172" s="163"/>
      <c r="Z172" s="118"/>
      <c r="AA172" s="149"/>
    </row>
    <row r="173" spans="1:27" ht="20.100000000000001" customHeight="1" x14ac:dyDescent="0.15">
      <c r="A173" s="93"/>
      <c r="B173" s="93"/>
      <c r="C173" s="118"/>
      <c r="D173" s="118"/>
      <c r="E173" s="118"/>
      <c r="F173" s="118"/>
      <c r="G173" s="118"/>
      <c r="H173" s="118"/>
      <c r="I173" s="164"/>
      <c r="J173" s="138"/>
      <c r="K173" s="138"/>
      <c r="L173" s="138"/>
      <c r="M173" s="138"/>
      <c r="N173" s="163"/>
      <c r="O173" s="138"/>
      <c r="P173" s="138"/>
      <c r="Q173" s="138"/>
      <c r="R173" s="163"/>
      <c r="S173" s="138"/>
      <c r="T173" s="138"/>
      <c r="U173" s="138"/>
      <c r="V173" s="138"/>
      <c r="W173" s="138"/>
      <c r="X173" s="138"/>
      <c r="Y173" s="138"/>
      <c r="Z173" s="138"/>
      <c r="AA173" s="138"/>
    </row>
    <row r="174" spans="1:27" ht="20.100000000000001" customHeight="1" x14ac:dyDescent="0.15">
      <c r="A174" s="93"/>
      <c r="B174" s="93"/>
      <c r="C174" s="105" t="s">
        <v>14</v>
      </c>
      <c r="D174" s="106"/>
      <c r="E174" s="106"/>
      <c r="F174" s="106"/>
      <c r="G174" s="106"/>
      <c r="H174" s="107"/>
      <c r="I174" s="165"/>
      <c r="J174" s="166"/>
      <c r="K174" s="166"/>
      <c r="L174" s="166"/>
      <c r="M174" s="166"/>
      <c r="N174" s="166"/>
      <c r="O174" s="166"/>
      <c r="P174" s="166"/>
      <c r="Q174" s="166"/>
      <c r="R174" s="166"/>
      <c r="S174" s="166"/>
      <c r="T174" s="166"/>
      <c r="U174" s="166"/>
      <c r="V174" s="166"/>
      <c r="W174" s="166"/>
      <c r="X174" s="166"/>
      <c r="Y174" s="166"/>
      <c r="Z174" s="166"/>
    </row>
    <row r="175" spans="1:27" ht="20.100000000000001" customHeight="1" x14ac:dyDescent="0.15">
      <c r="A175" s="93"/>
      <c r="B175" s="93"/>
      <c r="C175" s="167"/>
      <c r="D175" s="168"/>
      <c r="E175" s="168"/>
      <c r="F175" s="168"/>
      <c r="G175" s="168"/>
      <c r="H175" s="168"/>
      <c r="Z175" s="160"/>
      <c r="AA175" s="129"/>
    </row>
    <row r="176" spans="1:27" ht="20.100000000000001" customHeight="1" x14ac:dyDescent="0.15">
      <c r="A176" s="104"/>
      <c r="B176" s="93"/>
      <c r="C176" s="108"/>
      <c r="D176" s="113">
        <v>1</v>
      </c>
      <c r="E176" s="88" t="s">
        <v>25</v>
      </c>
      <c r="I176" s="26"/>
      <c r="J176" s="28"/>
      <c r="K176" s="28"/>
      <c r="L176" s="28"/>
      <c r="M176" s="28"/>
      <c r="N176" s="169"/>
      <c r="O176" s="169"/>
      <c r="P176" s="169"/>
      <c r="Q176" s="169"/>
      <c r="R176" s="169"/>
      <c r="S176" s="169"/>
      <c r="T176" s="169"/>
      <c r="U176" s="169"/>
      <c r="V176" s="118"/>
      <c r="W176" s="118"/>
      <c r="Z176" s="160"/>
    </row>
    <row r="177" spans="1:26" ht="30" customHeight="1" x14ac:dyDescent="0.15">
      <c r="A177" s="104"/>
      <c r="B177" s="93"/>
      <c r="C177" s="108"/>
      <c r="D177" s="170"/>
      <c r="E177" s="171"/>
      <c r="F177" s="171"/>
      <c r="G177" s="171"/>
      <c r="H177" s="169"/>
      <c r="I177" s="172"/>
      <c r="J177" s="122" t="str">
        <f>日付例&amp;"　事業協同組合、企業組合、協業組合等で官公需適格組合証明を受けている場合は取得年月日を入力してください。"</f>
        <v>例)2024/4/1、R6/4/1　事業協同組合、企業組合、協業組合等で官公需適格組合証明を受けている場合は取得年月日を入力してください。</v>
      </c>
      <c r="K177" s="122"/>
      <c r="L177" s="122"/>
      <c r="M177" s="122"/>
      <c r="N177" s="122"/>
      <c r="O177" s="122"/>
      <c r="P177" s="122"/>
      <c r="Q177" s="122"/>
      <c r="R177" s="122"/>
      <c r="S177" s="122"/>
      <c r="T177" s="122"/>
      <c r="U177" s="122"/>
      <c r="V177" s="122"/>
      <c r="W177" s="122"/>
      <c r="X177" s="122"/>
      <c r="Y177" s="122"/>
      <c r="Z177" s="160"/>
    </row>
    <row r="178" spans="1:26" ht="20.100000000000001" customHeight="1" x14ac:dyDescent="0.15">
      <c r="A178" s="104"/>
      <c r="B178" s="93"/>
      <c r="C178" s="108"/>
      <c r="D178" s="113">
        <v>2</v>
      </c>
      <c r="E178" s="88" t="s">
        <v>26</v>
      </c>
      <c r="I178" s="46"/>
      <c r="J178" s="28"/>
      <c r="K178" s="28"/>
      <c r="L178" s="28"/>
      <c r="M178" s="28"/>
      <c r="N178" s="169"/>
      <c r="O178" s="169"/>
      <c r="P178" s="148"/>
      <c r="Q178" s="169"/>
      <c r="R178" s="169"/>
      <c r="S178" s="169"/>
      <c r="T178" s="169"/>
      <c r="U178" s="169"/>
      <c r="V178" s="118"/>
      <c r="W178" s="118"/>
      <c r="Z178" s="160"/>
    </row>
    <row r="179" spans="1:26" ht="20.100000000000001" customHeight="1" x14ac:dyDescent="0.15">
      <c r="A179" s="104"/>
      <c r="B179" s="93"/>
      <c r="C179" s="108"/>
      <c r="D179" s="170"/>
      <c r="E179" s="171"/>
      <c r="F179" s="171"/>
      <c r="G179" s="171"/>
      <c r="H179" s="169"/>
      <c r="I179" s="172"/>
      <c r="J179" s="120" t="s">
        <v>495</v>
      </c>
      <c r="K179" s="120"/>
      <c r="L179" s="120"/>
      <c r="M179" s="120"/>
      <c r="N179" s="120"/>
      <c r="O179" s="120"/>
      <c r="P179" s="120"/>
      <c r="Q179" s="120"/>
      <c r="R179" s="120"/>
      <c r="S179" s="120"/>
      <c r="T179" s="120"/>
      <c r="U179" s="120"/>
      <c r="V179" s="119"/>
      <c r="W179" s="119"/>
      <c r="Z179" s="160"/>
    </row>
    <row r="180" spans="1:26" ht="20.100000000000001" customHeight="1" x14ac:dyDescent="0.15">
      <c r="A180" s="93"/>
      <c r="B180" s="93"/>
      <c r="C180" s="112"/>
      <c r="D180" s="113">
        <v>3</v>
      </c>
      <c r="E180" s="118" t="s">
        <v>1</v>
      </c>
      <c r="F180" s="118"/>
      <c r="P180" s="173"/>
      <c r="Q180" s="174"/>
      <c r="R180" s="174"/>
      <c r="S180" s="174"/>
      <c r="T180" s="174"/>
      <c r="U180" s="174"/>
      <c r="V180" s="174"/>
      <c r="W180" s="174"/>
      <c r="X180" s="174"/>
      <c r="Y180" s="174"/>
      <c r="Z180" s="117"/>
    </row>
    <row r="181" spans="1:26" ht="45" customHeight="1" x14ac:dyDescent="0.15">
      <c r="A181" s="93"/>
      <c r="B181" s="93"/>
      <c r="C181" s="112"/>
      <c r="D181" s="113"/>
      <c r="E181" s="175" t="s">
        <v>40</v>
      </c>
      <c r="F181" s="175"/>
      <c r="G181" s="175"/>
      <c r="H181" s="175"/>
      <c r="I181" s="175"/>
      <c r="J181" s="175"/>
      <c r="K181" s="175"/>
      <c r="L181" s="175"/>
      <c r="M181" s="175"/>
      <c r="N181" s="175"/>
      <c r="O181" s="175"/>
      <c r="P181" s="175"/>
      <c r="Q181" s="175"/>
      <c r="R181" s="175"/>
      <c r="S181" s="175"/>
      <c r="T181" s="175"/>
      <c r="U181" s="175"/>
      <c r="V181" s="175"/>
      <c r="W181" s="175"/>
      <c r="X181" s="175"/>
      <c r="Y181" s="175"/>
      <c r="Z181" s="117"/>
    </row>
    <row r="182" spans="1:26" ht="20.100000000000001" customHeight="1" x14ac:dyDescent="0.15">
      <c r="A182" s="93">
        <f>IFERROR(IF(COUNTIF($K183:$K186,"○")&gt;1,1001,0),3)</f>
        <v>0</v>
      </c>
      <c r="B182" s="363"/>
      <c r="C182" s="112"/>
      <c r="D182" s="113"/>
      <c r="E182" s="176" t="s">
        <v>8</v>
      </c>
      <c r="F182" s="177"/>
      <c r="G182" s="177"/>
      <c r="H182" s="177"/>
      <c r="I182" s="177"/>
      <c r="J182" s="178"/>
      <c r="K182" s="179" t="s">
        <v>19</v>
      </c>
      <c r="L182" s="180"/>
      <c r="M182" s="181"/>
      <c r="N182" s="182" t="s">
        <v>9</v>
      </c>
      <c r="O182" s="183"/>
      <c r="P182" s="183"/>
      <c r="Q182" s="183"/>
      <c r="R182" s="183"/>
      <c r="S182" s="183"/>
      <c r="T182" s="183"/>
      <c r="U182" s="183"/>
      <c r="V182" s="184"/>
      <c r="W182" s="185" t="s">
        <v>10</v>
      </c>
      <c r="X182" s="186"/>
      <c r="Y182" s="187"/>
      <c r="Z182" s="117"/>
    </row>
    <row r="183" spans="1:26" ht="20.100000000000001" customHeight="1" x14ac:dyDescent="0.15">
      <c r="A183" s="93"/>
      <c r="B183" s="93"/>
      <c r="C183" s="112"/>
      <c r="D183" s="188"/>
      <c r="E183" s="189" t="s">
        <v>20</v>
      </c>
      <c r="F183" s="190"/>
      <c r="G183" s="190"/>
      <c r="H183" s="190"/>
      <c r="I183" s="190"/>
      <c r="J183" s="191"/>
      <c r="K183" s="54"/>
      <c r="L183" s="55"/>
      <c r="M183" s="56"/>
      <c r="N183" s="192"/>
      <c r="O183" s="193"/>
      <c r="P183" s="193"/>
      <c r="Q183" s="193"/>
      <c r="R183" s="193"/>
      <c r="S183" s="193"/>
      <c r="T183" s="193"/>
      <c r="U183" s="193"/>
      <c r="V183" s="194"/>
      <c r="W183" s="195"/>
      <c r="X183" s="196"/>
      <c r="Y183" s="197"/>
      <c r="Z183" s="117"/>
    </row>
    <row r="184" spans="1:26" ht="20.100000000000001" customHeight="1" x14ac:dyDescent="0.15">
      <c r="A184" s="93">
        <f>IFERROR(IF(AND($K184="○",TRIM($N184)=""),1001,0),3)</f>
        <v>0</v>
      </c>
      <c r="B184" s="93"/>
      <c r="C184" s="112"/>
      <c r="D184" s="188"/>
      <c r="E184" s="198" t="s">
        <v>21</v>
      </c>
      <c r="F184" s="199"/>
      <c r="G184" s="199"/>
      <c r="H184" s="199"/>
      <c r="I184" s="199"/>
      <c r="J184" s="200"/>
      <c r="K184" s="47"/>
      <c r="L184" s="48"/>
      <c r="M184" s="49"/>
      <c r="N184" s="50"/>
      <c r="O184" s="51"/>
      <c r="P184" s="51"/>
      <c r="Q184" s="51"/>
      <c r="R184" s="51"/>
      <c r="S184" s="51"/>
      <c r="T184" s="51"/>
      <c r="U184" s="51"/>
      <c r="V184" s="52"/>
      <c r="W184" s="201"/>
      <c r="X184" s="202"/>
      <c r="Y184" s="203"/>
      <c r="Z184" s="117"/>
    </row>
    <row r="185" spans="1:26" ht="20.100000000000001" customHeight="1" x14ac:dyDescent="0.15">
      <c r="A185" s="93">
        <f>IFERROR(IF(AND($K185="○",TRIM($N185)=""),1001,0),3)</f>
        <v>0</v>
      </c>
      <c r="B185" s="93"/>
      <c r="C185" s="112"/>
      <c r="D185" s="188"/>
      <c r="E185" s="198" t="s">
        <v>22</v>
      </c>
      <c r="F185" s="199"/>
      <c r="G185" s="199"/>
      <c r="H185" s="199"/>
      <c r="I185" s="199"/>
      <c r="J185" s="200"/>
      <c r="K185" s="47"/>
      <c r="L185" s="48"/>
      <c r="M185" s="49"/>
      <c r="N185" s="50"/>
      <c r="O185" s="51"/>
      <c r="P185" s="51"/>
      <c r="Q185" s="51"/>
      <c r="R185" s="51"/>
      <c r="S185" s="51"/>
      <c r="T185" s="51"/>
      <c r="U185" s="51"/>
      <c r="V185" s="52"/>
      <c r="W185" s="204">
        <v>100</v>
      </c>
      <c r="X185" s="205"/>
      <c r="Y185" s="206" t="s">
        <v>11</v>
      </c>
      <c r="Z185" s="117"/>
    </row>
    <row r="186" spans="1:26" ht="20.100000000000001" customHeight="1" x14ac:dyDescent="0.15">
      <c r="A186" s="93">
        <f>IFERROR(IF(AND($K186="○",OR(TRIM($N186)="",TRIM($W186)="")),1001,0),3)</f>
        <v>0</v>
      </c>
      <c r="B186" s="93"/>
      <c r="C186" s="112"/>
      <c r="D186" s="188"/>
      <c r="E186" s="207" t="s">
        <v>23</v>
      </c>
      <c r="F186" s="208"/>
      <c r="G186" s="208"/>
      <c r="H186" s="208"/>
      <c r="I186" s="208"/>
      <c r="J186" s="209"/>
      <c r="K186" s="62"/>
      <c r="L186" s="63"/>
      <c r="M186" s="64"/>
      <c r="N186" s="50"/>
      <c r="O186" s="51"/>
      <c r="P186" s="68"/>
      <c r="Q186" s="51"/>
      <c r="R186" s="51"/>
      <c r="S186" s="51"/>
      <c r="T186" s="51"/>
      <c r="U186" s="51"/>
      <c r="V186" s="52"/>
      <c r="W186" s="69"/>
      <c r="X186" s="70"/>
      <c r="Y186" s="210" t="s">
        <v>11</v>
      </c>
      <c r="Z186" s="117"/>
    </row>
    <row r="187" spans="1:26" ht="20.100000000000001" customHeight="1" x14ac:dyDescent="0.15">
      <c r="A187" s="93"/>
      <c r="B187" s="93"/>
      <c r="C187" s="112"/>
      <c r="D187" s="188"/>
      <c r="E187" s="211"/>
      <c r="F187" s="212"/>
      <c r="G187" s="212"/>
      <c r="H187" s="212"/>
      <c r="I187" s="212"/>
      <c r="J187" s="213"/>
      <c r="K187" s="65"/>
      <c r="L187" s="66"/>
      <c r="M187" s="67"/>
      <c r="N187" s="71"/>
      <c r="O187" s="72"/>
      <c r="P187" s="73"/>
      <c r="Q187" s="72"/>
      <c r="R187" s="72"/>
      <c r="S187" s="72"/>
      <c r="T187" s="72"/>
      <c r="U187" s="72"/>
      <c r="V187" s="74"/>
      <c r="W187" s="75"/>
      <c r="X187" s="76"/>
      <c r="Y187" s="214" t="s">
        <v>11</v>
      </c>
      <c r="Z187" s="117"/>
    </row>
    <row r="188" spans="1:26" ht="20.100000000000001" customHeight="1" x14ac:dyDescent="0.15">
      <c r="A188" s="93"/>
      <c r="B188" s="93"/>
      <c r="C188" s="112"/>
      <c r="D188" s="113"/>
      <c r="E188" s="215"/>
      <c r="F188" s="215"/>
      <c r="G188" s="215"/>
      <c r="H188" s="215"/>
      <c r="I188" s="215"/>
      <c r="J188" s="215"/>
      <c r="K188" s="119"/>
      <c r="L188" s="119"/>
      <c r="M188" s="119"/>
      <c r="N188" s="119"/>
      <c r="O188" s="119"/>
      <c r="P188" s="119"/>
      <c r="Q188" s="119"/>
      <c r="R188" s="119"/>
      <c r="S188" s="119"/>
      <c r="T188" s="119"/>
      <c r="U188" s="119"/>
      <c r="V188" s="119"/>
      <c r="W188" s="119"/>
      <c r="X188" s="119"/>
      <c r="Y188" s="119"/>
      <c r="Z188" s="117"/>
    </row>
    <row r="189" spans="1:26" ht="20.100000000000001" customHeight="1" x14ac:dyDescent="0.15">
      <c r="A189" s="93">
        <f>IFERROR(IF(TRIM($I189)="",1001,0),3)</f>
        <v>1001</v>
      </c>
      <c r="B189" s="93"/>
      <c r="C189" s="112"/>
      <c r="D189" s="113">
        <v>4</v>
      </c>
      <c r="E189" s="88" t="s">
        <v>0</v>
      </c>
      <c r="I189" s="37"/>
      <c r="J189" s="37"/>
      <c r="K189" s="37"/>
      <c r="L189" s="37"/>
      <c r="M189" s="37"/>
      <c r="N189" s="118" t="s">
        <v>24</v>
      </c>
      <c r="O189" s="118"/>
      <c r="P189" s="118"/>
      <c r="Q189" s="118"/>
      <c r="R189" s="118"/>
      <c r="S189" s="118"/>
      <c r="T189" s="118"/>
      <c r="U189" s="118"/>
      <c r="V189" s="118"/>
      <c r="W189" s="118"/>
      <c r="X189" s="118"/>
      <c r="Y189" s="118"/>
      <c r="Z189" s="117"/>
    </row>
    <row r="190" spans="1:26" ht="45" customHeight="1" x14ac:dyDescent="0.15">
      <c r="A190" s="93"/>
      <c r="B190" s="93"/>
      <c r="C190" s="121"/>
      <c r="D190" s="118"/>
      <c r="E190" s="118"/>
      <c r="F190" s="118"/>
      <c r="G190" s="118"/>
      <c r="H190" s="118"/>
      <c r="I190" s="115"/>
      <c r="J190" s="122" t="s">
        <v>101</v>
      </c>
      <c r="K190" s="216"/>
      <c r="L190" s="216"/>
      <c r="M190" s="216"/>
      <c r="N190" s="216"/>
      <c r="O190" s="216"/>
      <c r="P190" s="216"/>
      <c r="Q190" s="216"/>
      <c r="R190" s="216"/>
      <c r="S190" s="216"/>
      <c r="T190" s="216"/>
      <c r="U190" s="216"/>
      <c r="V190" s="216"/>
      <c r="W190" s="216"/>
      <c r="X190" s="216"/>
      <c r="Y190" s="216"/>
      <c r="Z190" s="117"/>
    </row>
    <row r="191" spans="1:26" ht="20.100000000000001" customHeight="1" x14ac:dyDescent="0.15">
      <c r="A191" s="93"/>
      <c r="B191" s="93"/>
      <c r="C191" s="112"/>
      <c r="D191" s="113">
        <v>5</v>
      </c>
      <c r="E191" s="88" t="s">
        <v>27</v>
      </c>
      <c r="I191" s="26"/>
      <c r="J191" s="42"/>
      <c r="K191" s="42"/>
      <c r="L191" s="42"/>
      <c r="M191" s="42"/>
      <c r="N191" s="118"/>
      <c r="O191" s="118"/>
      <c r="P191" s="118"/>
      <c r="Q191" s="118"/>
      <c r="R191" s="118"/>
      <c r="S191" s="118"/>
      <c r="T191" s="118"/>
      <c r="U191" s="118"/>
      <c r="V191" s="118"/>
      <c r="W191" s="118"/>
      <c r="X191" s="118"/>
      <c r="Y191" s="118"/>
      <c r="Z191" s="117"/>
    </row>
    <row r="192" spans="1:26" ht="20.100000000000001" customHeight="1" x14ac:dyDescent="0.15">
      <c r="A192" s="93"/>
      <c r="B192" s="93"/>
      <c r="C192" s="121"/>
      <c r="D192" s="118"/>
      <c r="E192" s="118"/>
      <c r="F192" s="118"/>
      <c r="G192" s="118"/>
      <c r="H192" s="118"/>
      <c r="I192" s="115"/>
      <c r="J192" s="120" t="str">
        <f>日付例&amp;"　年月日を入力してください。個人の場合や設立日が1900/3/31以前の場合は、入力不要です。"</f>
        <v>例)2024/4/1、R6/4/1　年月日を入力してください。個人の場合や設立日が1900/3/31以前の場合は、入力不要です。</v>
      </c>
      <c r="K192" s="119"/>
      <c r="L192" s="119"/>
      <c r="M192" s="119"/>
      <c r="N192" s="119"/>
      <c r="O192" s="119"/>
      <c r="P192" s="119"/>
      <c r="Q192" s="119"/>
      <c r="R192" s="119"/>
      <c r="S192" s="119"/>
      <c r="T192" s="119"/>
      <c r="U192" s="119"/>
      <c r="V192" s="119"/>
      <c r="W192" s="119"/>
      <c r="X192" s="119"/>
      <c r="Y192" s="119"/>
      <c r="Z192" s="117"/>
    </row>
    <row r="193" spans="1:27" ht="20.100000000000001" customHeight="1" x14ac:dyDescent="0.15">
      <c r="A193" s="93"/>
      <c r="B193" s="93"/>
      <c r="C193" s="112"/>
      <c r="D193" s="113">
        <v>6</v>
      </c>
      <c r="E193" s="88" t="s">
        <v>81</v>
      </c>
      <c r="F193" s="118"/>
      <c r="G193" s="118"/>
      <c r="H193" s="118"/>
      <c r="I193" s="26"/>
      <c r="J193" s="42"/>
      <c r="K193" s="42"/>
      <c r="L193" s="42"/>
      <c r="M193" s="42"/>
      <c r="N193" s="217"/>
      <c r="O193" s="174"/>
      <c r="P193" s="174"/>
      <c r="Q193" s="174"/>
      <c r="R193" s="174"/>
      <c r="S193" s="174"/>
      <c r="T193" s="174"/>
      <c r="U193" s="174"/>
      <c r="V193" s="174"/>
      <c r="W193" s="174"/>
      <c r="X193" s="174"/>
      <c r="Y193" s="174"/>
      <c r="Z193" s="218"/>
      <c r="AA193" s="121"/>
    </row>
    <row r="194" spans="1:27" ht="20.100000000000001" customHeight="1" x14ac:dyDescent="0.15">
      <c r="A194" s="93"/>
      <c r="B194" s="93"/>
      <c r="C194" s="112"/>
      <c r="D194" s="113"/>
      <c r="E194" s="118"/>
      <c r="F194" s="118"/>
      <c r="G194" s="118"/>
      <c r="H194" s="118"/>
      <c r="I194" s="219"/>
      <c r="J194" s="120" t="str">
        <f>日付例&amp;"　年月日を入力してください。創業日が1900/3/31以前の場合は、入力不要です。"</f>
        <v>例)2024/4/1、R6/4/1　年月日を入力してください。創業日が1900/3/31以前の場合は、入力不要です。</v>
      </c>
      <c r="K194" s="120"/>
      <c r="L194" s="120"/>
      <c r="M194" s="128"/>
      <c r="N194" s="220"/>
      <c r="O194" s="120"/>
      <c r="P194" s="128"/>
      <c r="Q194" s="120"/>
      <c r="R194" s="120"/>
      <c r="S194" s="120"/>
      <c r="T194" s="120"/>
      <c r="U194" s="120"/>
      <c r="V194" s="120"/>
      <c r="W194" s="120"/>
      <c r="X194" s="120"/>
      <c r="Y194" s="120"/>
      <c r="Z194" s="131"/>
      <c r="AA194" s="121"/>
    </row>
    <row r="195" spans="1:27" ht="20.100000000000001" customHeight="1" x14ac:dyDescent="0.15">
      <c r="A195" s="93"/>
      <c r="B195" s="93"/>
      <c r="C195" s="112"/>
      <c r="D195" s="113">
        <v>7</v>
      </c>
      <c r="E195" s="118" t="s">
        <v>28</v>
      </c>
      <c r="F195" s="118"/>
      <c r="G195" s="118"/>
      <c r="H195" s="118"/>
      <c r="I195" s="26"/>
      <c r="J195" s="28"/>
      <c r="K195" s="28"/>
      <c r="L195" s="28"/>
      <c r="M195" s="28"/>
      <c r="N195" s="221" t="s">
        <v>29</v>
      </c>
      <c r="O195" s="26"/>
      <c r="P195" s="27"/>
      <c r="Q195" s="27"/>
      <c r="R195" s="27"/>
      <c r="S195" s="222" t="s">
        <v>30</v>
      </c>
      <c r="U195" s="174"/>
      <c r="V195" s="174"/>
      <c r="W195" s="174"/>
      <c r="X195" s="174"/>
      <c r="Y195" s="174"/>
      <c r="Z195" s="218"/>
      <c r="AA195" s="121"/>
    </row>
    <row r="196" spans="1:27" ht="20.100000000000001" customHeight="1" x14ac:dyDescent="0.15">
      <c r="A196" s="93"/>
      <c r="B196" s="93"/>
      <c r="C196" s="112"/>
      <c r="D196" s="113"/>
      <c r="E196" s="215" t="s">
        <v>31</v>
      </c>
      <c r="F196" s="118"/>
      <c r="G196" s="118"/>
      <c r="H196" s="118"/>
      <c r="I196" s="219"/>
      <c r="J196" s="120" t="str">
        <f>日付例&amp;"　年月日を入力してください。"</f>
        <v>例)2024/4/1、R6/4/1　年月日を入力してください。</v>
      </c>
      <c r="K196" s="120"/>
      <c r="L196" s="120"/>
      <c r="M196" s="128"/>
      <c r="N196" s="220"/>
      <c r="O196" s="120"/>
      <c r="P196" s="128"/>
      <c r="Q196" s="120"/>
      <c r="R196" s="120"/>
      <c r="S196" s="120"/>
      <c r="T196" s="120"/>
      <c r="U196" s="120"/>
      <c r="V196" s="120"/>
      <c r="W196" s="120"/>
      <c r="X196" s="120"/>
      <c r="Y196" s="120"/>
      <c r="Z196" s="131"/>
      <c r="AA196" s="121"/>
    </row>
    <row r="197" spans="1:27" ht="20.100000000000001" customHeight="1" x14ac:dyDescent="0.15">
      <c r="A197" s="93"/>
      <c r="B197" s="93"/>
      <c r="C197" s="112"/>
      <c r="D197" s="113">
        <v>8</v>
      </c>
      <c r="E197" s="223" t="s">
        <v>100</v>
      </c>
      <c r="F197" s="118"/>
      <c r="G197" s="118"/>
      <c r="H197" s="118"/>
      <c r="I197" s="26"/>
      <c r="J197" s="28"/>
      <c r="K197" s="28"/>
      <c r="L197" s="28"/>
      <c r="M197" s="28"/>
      <c r="N197" s="224"/>
      <c r="O197" s="174"/>
      <c r="P197" s="173"/>
      <c r="Q197" s="174"/>
      <c r="R197" s="174"/>
      <c r="S197" s="174"/>
      <c r="T197" s="174"/>
      <c r="U197" s="174"/>
      <c r="V197" s="174"/>
      <c r="W197" s="174"/>
      <c r="X197" s="174"/>
      <c r="Y197" s="174"/>
      <c r="Z197" s="218"/>
      <c r="AA197" s="121"/>
    </row>
    <row r="198" spans="1:27" ht="20.100000000000001" customHeight="1" x14ac:dyDescent="0.15">
      <c r="A198" s="93"/>
      <c r="B198" s="93"/>
      <c r="C198" s="112"/>
      <c r="D198" s="113"/>
      <c r="E198" s="215" t="s">
        <v>82</v>
      </c>
      <c r="F198" s="118"/>
      <c r="G198" s="118"/>
      <c r="H198" s="118"/>
      <c r="I198" s="225"/>
      <c r="J198" s="120" t="str">
        <f>日付例&amp;"　年月日を入力してください。"</f>
        <v>例)2024/4/1、R6/4/1　年月日を入力してください。</v>
      </c>
      <c r="K198" s="120"/>
      <c r="L198" s="120"/>
      <c r="M198" s="128"/>
      <c r="N198" s="220"/>
      <c r="O198" s="120"/>
      <c r="P198" s="128"/>
      <c r="Q198" s="120"/>
      <c r="R198" s="120"/>
      <c r="X198" s="120"/>
      <c r="Y198" s="120"/>
      <c r="Z198" s="131"/>
      <c r="AA198" s="121"/>
    </row>
    <row r="199" spans="1:27" ht="20.100000000000001" customHeight="1" x14ac:dyDescent="0.15">
      <c r="A199" s="93"/>
      <c r="B199" s="93"/>
      <c r="C199" s="112"/>
      <c r="D199" s="113">
        <v>9</v>
      </c>
      <c r="E199" s="88" t="s">
        <v>107</v>
      </c>
      <c r="I199" s="169"/>
      <c r="J199" s="169"/>
      <c r="K199" s="169"/>
      <c r="L199" s="169"/>
      <c r="M199" s="118"/>
      <c r="N199" s="118"/>
      <c r="O199" s="118"/>
      <c r="P199" s="118"/>
      <c r="Q199" s="118"/>
      <c r="R199" s="118"/>
      <c r="S199" s="118"/>
      <c r="T199" s="118"/>
      <c r="U199" s="118"/>
      <c r="V199" s="118"/>
      <c r="W199" s="118"/>
      <c r="X199" s="118"/>
      <c r="Z199" s="160"/>
    </row>
    <row r="200" spans="1:27" ht="20.100000000000001" customHeight="1" x14ac:dyDescent="0.15">
      <c r="A200" s="93">
        <f>IFERROR(IF(TRIM($I200)="",1001,0),3)</f>
        <v>1001</v>
      </c>
      <c r="B200" s="93"/>
      <c r="C200" s="112"/>
      <c r="E200" s="226" t="s">
        <v>83</v>
      </c>
      <c r="F200" s="227"/>
      <c r="G200" s="227"/>
      <c r="H200" s="228"/>
      <c r="I200" s="14"/>
      <c r="J200" s="38"/>
      <c r="K200" s="38"/>
      <c r="L200" s="38"/>
      <c r="M200" s="39"/>
      <c r="Y200" s="118"/>
      <c r="Z200" s="160"/>
    </row>
    <row r="201" spans="1:27" ht="20.100000000000001" customHeight="1" x14ac:dyDescent="0.15">
      <c r="A201" s="93">
        <f>IFERROR(IF(TRIM($I201)="",1001,0),3)</f>
        <v>1001</v>
      </c>
      <c r="B201" s="93"/>
      <c r="C201" s="112"/>
      <c r="D201" s="113"/>
      <c r="E201" s="229" t="s">
        <v>84</v>
      </c>
      <c r="F201" s="230"/>
      <c r="G201" s="230"/>
      <c r="H201" s="231"/>
      <c r="I201" s="17"/>
      <c r="J201" s="40"/>
      <c r="K201" s="40"/>
      <c r="L201" s="40"/>
      <c r="M201" s="41"/>
      <c r="Y201" s="118"/>
      <c r="Z201" s="160"/>
    </row>
    <row r="202" spans="1:27" ht="20.100000000000001" customHeight="1" x14ac:dyDescent="0.15">
      <c r="A202" s="93">
        <f>IFERROR(IF(TRIM($I202)="",1001,0),3)</f>
        <v>1001</v>
      </c>
      <c r="B202" s="93"/>
      <c r="C202" s="112"/>
      <c r="D202" s="113"/>
      <c r="E202" s="232" t="s">
        <v>85</v>
      </c>
      <c r="F202" s="233"/>
      <c r="G202" s="233"/>
      <c r="H202" s="234"/>
      <c r="I202" s="17"/>
      <c r="J202" s="40"/>
      <c r="K202" s="40"/>
      <c r="L202" s="40"/>
      <c r="M202" s="41"/>
      <c r="Y202" s="118"/>
      <c r="Z202" s="160"/>
    </row>
    <row r="203" spans="1:27" ht="20.100000000000001" customHeight="1" x14ac:dyDescent="0.15">
      <c r="A203" s="93"/>
      <c r="B203" s="93"/>
      <c r="C203" s="112"/>
      <c r="D203" s="113"/>
      <c r="E203" s="229" t="s">
        <v>86</v>
      </c>
      <c r="F203" s="230"/>
      <c r="G203" s="230"/>
      <c r="H203" s="231"/>
      <c r="I203" s="235">
        <f>I200+I201+I202</f>
        <v>0</v>
      </c>
      <c r="J203" s="236"/>
      <c r="K203" s="236"/>
      <c r="L203" s="236"/>
      <c r="M203" s="237"/>
      <c r="Y203" s="118"/>
      <c r="Z203" s="160"/>
    </row>
    <row r="204" spans="1:27" ht="20.100000000000001" customHeight="1" x14ac:dyDescent="0.15">
      <c r="A204" s="93">
        <f>IFERROR(IF(TRIM($I204)="",1001,0),3)</f>
        <v>1001</v>
      </c>
      <c r="B204" s="93"/>
      <c r="C204" s="112"/>
      <c r="D204" s="113"/>
      <c r="E204" s="238" t="s">
        <v>87</v>
      </c>
      <c r="F204" s="239"/>
      <c r="G204" s="239"/>
      <c r="H204" s="240"/>
      <c r="I204" s="43"/>
      <c r="J204" s="44"/>
      <c r="K204" s="44"/>
      <c r="L204" s="44"/>
      <c r="M204" s="45"/>
      <c r="Y204" s="118"/>
      <c r="Z204" s="160"/>
    </row>
    <row r="205" spans="1:27" ht="20.100000000000001" customHeight="1" x14ac:dyDescent="0.15">
      <c r="A205" s="93"/>
      <c r="B205" s="93"/>
      <c r="C205" s="112"/>
      <c r="D205" s="113"/>
      <c r="E205" s="241"/>
      <c r="F205" s="242"/>
      <c r="G205" s="224"/>
      <c r="H205" s="224"/>
      <c r="I205" s="217"/>
      <c r="J205" s="224"/>
      <c r="K205" s="224"/>
      <c r="Y205" s="118"/>
      <c r="Z205" s="160"/>
    </row>
    <row r="206" spans="1:27" ht="20.100000000000001" customHeight="1" x14ac:dyDescent="0.15">
      <c r="A206" s="93"/>
      <c r="B206" s="93"/>
      <c r="C206" s="112"/>
      <c r="D206" s="113">
        <v>10</v>
      </c>
      <c r="E206" s="88" t="s">
        <v>32</v>
      </c>
      <c r="I206" s="46"/>
      <c r="J206" s="42"/>
      <c r="K206" s="42"/>
      <c r="L206" s="42"/>
      <c r="M206" s="42"/>
      <c r="N206" s="118"/>
      <c r="O206" s="118"/>
      <c r="P206" s="118"/>
      <c r="Q206" s="118"/>
      <c r="R206" s="118"/>
      <c r="S206" s="118"/>
      <c r="T206" s="118"/>
      <c r="U206" s="118"/>
      <c r="V206" s="118"/>
      <c r="W206" s="118"/>
      <c r="X206" s="118"/>
      <c r="Y206" s="118"/>
      <c r="Z206" s="117"/>
    </row>
    <row r="207" spans="1:27" ht="60" customHeight="1" x14ac:dyDescent="0.15">
      <c r="A207" s="93"/>
      <c r="B207" s="93"/>
      <c r="C207" s="121"/>
      <c r="D207" s="118"/>
      <c r="E207" s="118"/>
      <c r="F207" s="118"/>
      <c r="G207" s="118"/>
      <c r="H207" s="118"/>
      <c r="I207" s="115"/>
      <c r="J207" s="243" t="s">
        <v>102</v>
      </c>
      <c r="K207" s="243"/>
      <c r="L207" s="243"/>
      <c r="M207" s="243"/>
      <c r="N207" s="243"/>
      <c r="O207" s="243"/>
      <c r="P207" s="243"/>
      <c r="Q207" s="243"/>
      <c r="R207" s="243"/>
      <c r="S207" s="243"/>
      <c r="T207" s="243"/>
      <c r="U207" s="243"/>
      <c r="V207" s="243"/>
      <c r="W207" s="243"/>
      <c r="X207" s="243"/>
      <c r="Y207" s="243"/>
      <c r="Z207" s="117"/>
    </row>
    <row r="208" spans="1:27" ht="20.100000000000001" customHeight="1" x14ac:dyDescent="0.15">
      <c r="A208" s="93"/>
      <c r="B208" s="93"/>
      <c r="C208" s="108"/>
      <c r="D208" s="113">
        <v>11</v>
      </c>
      <c r="E208" s="118" t="s">
        <v>33</v>
      </c>
      <c r="F208" s="109"/>
      <c r="G208" s="109"/>
      <c r="H208" s="109"/>
      <c r="I208" s="118"/>
      <c r="J208" s="118"/>
      <c r="K208" s="118"/>
      <c r="L208" s="118"/>
      <c r="M208" s="118"/>
      <c r="N208" s="118"/>
      <c r="O208" s="118"/>
      <c r="P208" s="118"/>
      <c r="Q208" s="118"/>
      <c r="R208" s="118"/>
      <c r="S208" s="118"/>
      <c r="T208" s="118"/>
      <c r="U208" s="118"/>
      <c r="V208" s="118"/>
      <c r="W208" s="118"/>
      <c r="X208" s="118"/>
      <c r="Y208" s="118"/>
      <c r="Z208" s="117"/>
      <c r="AA208" s="121"/>
    </row>
    <row r="209" spans="1:27" ht="20.100000000000001" customHeight="1" x14ac:dyDescent="0.15">
      <c r="A209" s="93"/>
      <c r="B209" s="93"/>
      <c r="C209" s="112"/>
      <c r="D209" s="160"/>
      <c r="E209" s="244" t="s">
        <v>7</v>
      </c>
      <c r="F209" s="245"/>
      <c r="G209" s="245"/>
      <c r="H209" s="246"/>
      <c r="I209" s="247" t="s">
        <v>88</v>
      </c>
      <c r="J209" s="248"/>
      <c r="K209" s="248"/>
      <c r="L209" s="248"/>
      <c r="M209" s="249"/>
      <c r="Z209" s="160"/>
      <c r="AA209" s="121"/>
    </row>
    <row r="210" spans="1:27" ht="20.100000000000001" customHeight="1" x14ac:dyDescent="0.15">
      <c r="A210" s="93"/>
      <c r="B210" s="93"/>
      <c r="C210" s="112"/>
      <c r="D210" s="160"/>
      <c r="E210" s="250" t="s">
        <v>34</v>
      </c>
      <c r="F210" s="251"/>
      <c r="G210" s="251"/>
      <c r="H210" s="252"/>
      <c r="I210" s="14"/>
      <c r="J210" s="15"/>
      <c r="K210" s="15"/>
      <c r="L210" s="15"/>
      <c r="M210" s="16"/>
      <c r="Z210" s="160"/>
      <c r="AA210" s="121"/>
    </row>
    <row r="211" spans="1:27" ht="20.100000000000001" customHeight="1" x14ac:dyDescent="0.15">
      <c r="A211" s="93"/>
      <c r="B211" s="93"/>
      <c r="C211" s="112"/>
      <c r="D211" s="160"/>
      <c r="E211" s="253" t="s">
        <v>35</v>
      </c>
      <c r="F211" s="254"/>
      <c r="G211" s="254"/>
      <c r="H211" s="255"/>
      <c r="I211" s="17"/>
      <c r="J211" s="18"/>
      <c r="K211" s="18"/>
      <c r="L211" s="18"/>
      <c r="M211" s="19"/>
      <c r="Z211" s="160"/>
      <c r="AA211" s="121"/>
    </row>
    <row r="212" spans="1:27" ht="20.100000000000001" customHeight="1" x14ac:dyDescent="0.15">
      <c r="A212" s="93"/>
      <c r="B212" s="93"/>
      <c r="C212" s="112"/>
      <c r="D212" s="160"/>
      <c r="E212" s="253" t="s">
        <v>36</v>
      </c>
      <c r="F212" s="254"/>
      <c r="G212" s="254"/>
      <c r="H212" s="255"/>
      <c r="I212" s="17"/>
      <c r="J212" s="18"/>
      <c r="K212" s="18"/>
      <c r="L212" s="18"/>
      <c r="M212" s="19"/>
      <c r="Z212" s="160"/>
      <c r="AA212" s="121"/>
    </row>
    <row r="213" spans="1:27" ht="20.100000000000001" customHeight="1" thickBot="1" x14ac:dyDescent="0.2">
      <c r="A213" s="93"/>
      <c r="B213" s="93"/>
      <c r="C213" s="112"/>
      <c r="D213" s="160"/>
      <c r="E213" s="256" t="s">
        <v>37</v>
      </c>
      <c r="F213" s="257"/>
      <c r="G213" s="257"/>
      <c r="H213" s="258"/>
      <c r="I213" s="20"/>
      <c r="J213" s="21"/>
      <c r="K213" s="21"/>
      <c r="L213" s="21"/>
      <c r="M213" s="22"/>
      <c r="Z213" s="160"/>
      <c r="AA213" s="121"/>
    </row>
    <row r="214" spans="1:27" ht="20.100000000000001" customHeight="1" thickTop="1" x14ac:dyDescent="0.15">
      <c r="A214" s="93"/>
      <c r="B214" s="93"/>
      <c r="C214" s="112"/>
      <c r="E214" s="259" t="s">
        <v>89</v>
      </c>
      <c r="F214" s="260"/>
      <c r="G214" s="260"/>
      <c r="H214" s="261"/>
      <c r="I214" s="262">
        <f>I210+I212+I213</f>
        <v>0</v>
      </c>
      <c r="J214" s="263"/>
      <c r="K214" s="263"/>
      <c r="L214" s="263"/>
      <c r="M214" s="264"/>
      <c r="Z214" s="160"/>
      <c r="AA214" s="121"/>
    </row>
    <row r="215" spans="1:27" ht="20.100000000000001" customHeight="1" x14ac:dyDescent="0.15">
      <c r="A215" s="93"/>
      <c r="B215" s="93"/>
      <c r="C215" s="112"/>
      <c r="D215" s="113"/>
      <c r="E215" s="118"/>
      <c r="F215" s="118"/>
      <c r="G215" s="118"/>
      <c r="H215" s="118"/>
      <c r="I215" s="174"/>
      <c r="J215" s="174"/>
      <c r="K215" s="174"/>
      <c r="L215" s="224"/>
      <c r="M215" s="224"/>
      <c r="N215" s="224"/>
      <c r="O215" s="174"/>
      <c r="P215" s="174"/>
      <c r="Q215" s="174"/>
      <c r="R215" s="174"/>
      <c r="S215" s="174"/>
      <c r="T215" s="174"/>
      <c r="U215" s="174"/>
      <c r="V215" s="174"/>
      <c r="W215" s="174"/>
      <c r="X215" s="174"/>
      <c r="Y215" s="174"/>
      <c r="Z215" s="218"/>
      <c r="AA215" s="121"/>
    </row>
    <row r="216" spans="1:27" ht="20.100000000000001" customHeight="1" x14ac:dyDescent="0.15">
      <c r="A216" s="93"/>
      <c r="B216" s="93"/>
      <c r="C216" s="112"/>
      <c r="D216" s="113">
        <v>12</v>
      </c>
      <c r="E216" s="118" t="s">
        <v>38</v>
      </c>
      <c r="F216" s="118"/>
      <c r="G216" s="118"/>
      <c r="H216" s="118"/>
      <c r="I216" s="149"/>
      <c r="Z216" s="160"/>
      <c r="AA216" s="121"/>
    </row>
    <row r="217" spans="1:27" ht="20.100000000000001" customHeight="1" x14ac:dyDescent="0.15">
      <c r="A217" s="93"/>
      <c r="B217" s="93"/>
      <c r="C217" s="112"/>
      <c r="D217" s="160"/>
      <c r="E217" s="244" t="s">
        <v>7</v>
      </c>
      <c r="F217" s="245"/>
      <c r="G217" s="245"/>
      <c r="H217" s="246"/>
      <c r="I217" s="247" t="s">
        <v>90</v>
      </c>
      <c r="J217" s="248"/>
      <c r="K217" s="248"/>
      <c r="L217" s="248"/>
      <c r="M217" s="249"/>
      <c r="Z217" s="160"/>
      <c r="AA217" s="121"/>
    </row>
    <row r="218" spans="1:27" ht="20.100000000000001" customHeight="1" x14ac:dyDescent="0.15">
      <c r="A218" s="93"/>
      <c r="B218" s="93"/>
      <c r="C218" s="112"/>
      <c r="D218" s="113"/>
      <c r="E218" s="265" t="s">
        <v>91</v>
      </c>
      <c r="F218" s="266"/>
      <c r="G218" s="266"/>
      <c r="H218" s="267"/>
      <c r="I218" s="14"/>
      <c r="J218" s="15"/>
      <c r="K218" s="15"/>
      <c r="L218" s="15"/>
      <c r="M218" s="16"/>
      <c r="N218" s="88" t="s">
        <v>92</v>
      </c>
      <c r="Z218" s="160"/>
      <c r="AA218" s="121"/>
    </row>
    <row r="219" spans="1:27" ht="20.100000000000001" customHeight="1" thickBot="1" x14ac:dyDescent="0.2">
      <c r="A219" s="93"/>
      <c r="B219" s="93"/>
      <c r="C219" s="112"/>
      <c r="D219" s="113"/>
      <c r="E219" s="268" t="s">
        <v>93</v>
      </c>
      <c r="F219" s="269"/>
      <c r="G219" s="269"/>
      <c r="H219" s="270"/>
      <c r="I219" s="20"/>
      <c r="J219" s="21"/>
      <c r="K219" s="21"/>
      <c r="L219" s="21"/>
      <c r="M219" s="22"/>
      <c r="N219" s="88" t="s">
        <v>92</v>
      </c>
      <c r="Z219" s="160"/>
      <c r="AA219" s="121"/>
    </row>
    <row r="220" spans="1:27" ht="20.100000000000001" customHeight="1" thickTop="1" x14ac:dyDescent="0.15">
      <c r="A220" s="93"/>
      <c r="B220" s="93"/>
      <c r="C220" s="112"/>
      <c r="D220" s="113"/>
      <c r="E220" s="271" t="s">
        <v>39</v>
      </c>
      <c r="F220" s="272"/>
      <c r="G220" s="272"/>
      <c r="H220" s="273"/>
      <c r="I220" s="274" t="str">
        <f>IFERROR(ROUND(I218*100/I219,1),"")</f>
        <v/>
      </c>
      <c r="J220" s="275"/>
      <c r="K220" s="275"/>
      <c r="L220" s="275"/>
      <c r="M220" s="276"/>
      <c r="N220" s="88" t="s">
        <v>11</v>
      </c>
      <c r="Z220" s="160"/>
      <c r="AA220" s="121"/>
    </row>
    <row r="221" spans="1:27" ht="20.100000000000001" customHeight="1" x14ac:dyDescent="0.15">
      <c r="A221" s="93"/>
      <c r="B221" s="93"/>
      <c r="C221" s="112"/>
      <c r="D221" s="113"/>
      <c r="E221" s="174"/>
      <c r="F221" s="174"/>
      <c r="G221" s="174"/>
      <c r="H221" s="174"/>
      <c r="I221" s="174"/>
      <c r="J221" s="174"/>
      <c r="K221" s="174"/>
      <c r="L221" s="174"/>
      <c r="M221" s="174"/>
      <c r="N221" s="174"/>
      <c r="O221" s="174"/>
      <c r="P221" s="174"/>
      <c r="Q221" s="174"/>
      <c r="R221" s="174"/>
      <c r="S221" s="174"/>
      <c r="T221" s="174"/>
      <c r="U221" s="174"/>
      <c r="V221" s="174"/>
      <c r="W221" s="174"/>
      <c r="X221" s="174"/>
      <c r="Y221" s="174"/>
      <c r="Z221" s="218"/>
      <c r="AA221" s="121"/>
    </row>
    <row r="222" spans="1:27" ht="20.100000000000001" customHeight="1" x14ac:dyDescent="0.15">
      <c r="A222" s="93"/>
      <c r="B222" s="93"/>
      <c r="C222" s="132"/>
      <c r="D222" s="133"/>
      <c r="E222" s="133"/>
      <c r="F222" s="133"/>
      <c r="G222" s="133"/>
      <c r="H222" s="133"/>
      <c r="I222" s="133"/>
      <c r="J222" s="134"/>
      <c r="K222" s="134"/>
      <c r="L222" s="134"/>
      <c r="M222" s="156"/>
      <c r="N222" s="134"/>
      <c r="O222" s="134"/>
      <c r="P222" s="156"/>
      <c r="Q222" s="134"/>
      <c r="R222" s="134"/>
      <c r="S222" s="134"/>
      <c r="T222" s="134"/>
      <c r="U222" s="134"/>
      <c r="V222" s="134"/>
      <c r="W222" s="134"/>
      <c r="X222" s="134"/>
      <c r="Y222" s="134"/>
      <c r="Z222" s="277"/>
      <c r="AA222" s="121"/>
    </row>
    <row r="223" spans="1:27" ht="20.100000000000001" customHeight="1" x14ac:dyDescent="0.15">
      <c r="A223" s="93"/>
      <c r="B223" s="93"/>
      <c r="C223" s="118"/>
      <c r="D223" s="118"/>
      <c r="E223" s="118"/>
      <c r="F223" s="118"/>
      <c r="G223" s="118"/>
      <c r="H223" s="118"/>
      <c r="I223" s="118"/>
      <c r="J223" s="138"/>
      <c r="K223" s="138"/>
      <c r="L223" s="138"/>
      <c r="M223" s="157"/>
      <c r="N223" s="138"/>
      <c r="O223" s="138"/>
      <c r="P223" s="157"/>
      <c r="Q223" s="138"/>
      <c r="R223" s="138"/>
      <c r="S223" s="138"/>
      <c r="T223" s="138"/>
      <c r="U223" s="138"/>
      <c r="V223" s="138"/>
      <c r="W223" s="138"/>
      <c r="X223" s="138"/>
      <c r="Y223" s="138"/>
      <c r="Z223" s="138"/>
      <c r="AA223" s="138"/>
    </row>
    <row r="224" spans="1:27" ht="20.100000000000001" customHeight="1" x14ac:dyDescent="0.15">
      <c r="A224" s="104"/>
      <c r="B224" s="93"/>
      <c r="C224" s="118"/>
      <c r="D224" s="118"/>
      <c r="E224" s="118"/>
      <c r="F224" s="118"/>
      <c r="G224" s="118"/>
      <c r="H224" s="118"/>
      <c r="I224" s="138"/>
      <c r="J224" s="118"/>
      <c r="K224" s="118"/>
      <c r="L224" s="148"/>
      <c r="M224" s="118"/>
      <c r="N224" s="118"/>
      <c r="O224" s="118"/>
      <c r="P224" s="118"/>
      <c r="Q224" s="118"/>
      <c r="R224" s="118"/>
      <c r="S224" s="118"/>
      <c r="T224" s="118"/>
      <c r="U224" s="118"/>
      <c r="V224" s="118"/>
      <c r="W224" s="118"/>
      <c r="X224" s="118"/>
      <c r="Y224" s="118"/>
      <c r="Z224" s="118"/>
    </row>
    <row r="225" spans="1:26" ht="20.100000000000001" customHeight="1" x14ac:dyDescent="0.15">
      <c r="A225" s="104"/>
      <c r="B225" s="93"/>
      <c r="C225" s="105" t="s">
        <v>43</v>
      </c>
      <c r="D225" s="106"/>
      <c r="E225" s="106"/>
      <c r="F225" s="106"/>
      <c r="G225" s="106"/>
      <c r="H225" s="106"/>
      <c r="I225" s="107"/>
      <c r="L225" s="139"/>
    </row>
    <row r="226" spans="1:26" ht="20.100000000000001" customHeight="1" x14ac:dyDescent="0.15">
      <c r="A226" s="104"/>
      <c r="B226" s="93"/>
      <c r="C226" s="108"/>
      <c r="D226" s="109"/>
      <c r="E226" s="109"/>
      <c r="F226" s="109"/>
      <c r="G226" s="109"/>
      <c r="H226" s="109"/>
      <c r="I226" s="109"/>
      <c r="J226" s="110"/>
      <c r="K226" s="110"/>
      <c r="L226" s="152"/>
      <c r="M226" s="152"/>
      <c r="N226" s="110"/>
      <c r="O226" s="110"/>
      <c r="P226" s="110"/>
      <c r="Q226" s="110"/>
      <c r="R226" s="110"/>
      <c r="S226" s="110"/>
      <c r="T226" s="110"/>
      <c r="U226" s="110"/>
      <c r="V226" s="110"/>
      <c r="W226" s="110"/>
      <c r="X226" s="110"/>
      <c r="Y226" s="110"/>
      <c r="Z226" s="111"/>
    </row>
    <row r="227" spans="1:26" ht="20.100000000000001" hidden="1" customHeight="1" x14ac:dyDescent="0.15">
      <c r="A227" s="104"/>
      <c r="B227" s="93"/>
      <c r="C227" s="108"/>
      <c r="D227" s="109"/>
      <c r="E227" s="109"/>
      <c r="F227" s="109"/>
      <c r="G227" s="109"/>
      <c r="H227" s="109"/>
      <c r="I227" s="109"/>
      <c r="J227" s="118"/>
      <c r="K227" s="118"/>
      <c r="L227" s="148"/>
      <c r="M227" s="148"/>
      <c r="N227" s="118"/>
      <c r="O227" s="118"/>
      <c r="P227" s="118"/>
      <c r="Q227" s="118"/>
      <c r="R227" s="118"/>
      <c r="S227" s="118"/>
      <c r="T227" s="118"/>
      <c r="U227" s="118"/>
      <c r="V227" s="118"/>
      <c r="W227" s="118"/>
      <c r="X227" s="118"/>
      <c r="Y227" s="118"/>
      <c r="Z227" s="117"/>
    </row>
    <row r="228" spans="1:26" ht="20.100000000000001" customHeight="1" x14ac:dyDescent="0.15">
      <c r="A228" s="104"/>
      <c r="B228" s="93"/>
      <c r="C228" s="112"/>
      <c r="D228" s="113">
        <v>1</v>
      </c>
      <c r="E228" s="88" t="s">
        <v>42</v>
      </c>
      <c r="J228" s="119"/>
      <c r="K228" s="119"/>
      <c r="L228" s="155"/>
      <c r="M228" s="119"/>
      <c r="N228" s="119"/>
      <c r="O228" s="155"/>
      <c r="P228" s="119"/>
      <c r="Q228" s="119"/>
      <c r="R228" s="155"/>
      <c r="S228" s="119"/>
      <c r="T228" s="119"/>
      <c r="U228" s="119"/>
      <c r="V228" s="119"/>
      <c r="W228" s="119"/>
      <c r="X228" s="119"/>
      <c r="Y228" s="119"/>
      <c r="Z228" s="117"/>
    </row>
    <row r="229" spans="1:26" ht="30" customHeight="1" x14ac:dyDescent="0.15">
      <c r="A229" s="104"/>
      <c r="B229" s="93"/>
      <c r="C229" s="112"/>
      <c r="D229" s="113"/>
      <c r="E229" s="278" t="s">
        <v>96</v>
      </c>
      <c r="F229" s="278"/>
      <c r="G229" s="278"/>
      <c r="H229" s="278"/>
      <c r="I229" s="278"/>
      <c r="J229" s="278"/>
      <c r="K229" s="278"/>
      <c r="L229" s="278"/>
      <c r="M229" s="278"/>
      <c r="N229" s="278"/>
      <c r="O229" s="278"/>
      <c r="P229" s="278"/>
      <c r="Q229" s="278"/>
      <c r="R229" s="278"/>
      <c r="S229" s="278"/>
      <c r="T229" s="278"/>
      <c r="U229" s="278"/>
      <c r="V229" s="278"/>
      <c r="W229" s="278"/>
      <c r="X229" s="278"/>
      <c r="Y229" s="278"/>
      <c r="Z229" s="117"/>
    </row>
    <row r="230" spans="1:26" ht="20.100000000000001" customHeight="1" x14ac:dyDescent="0.15">
      <c r="A230" s="104"/>
      <c r="B230" s="93"/>
      <c r="C230" s="108"/>
      <c r="D230" s="218"/>
      <c r="E230" s="279" t="s">
        <v>94</v>
      </c>
      <c r="F230" s="280"/>
      <c r="G230" s="280"/>
      <c r="H230" s="280"/>
      <c r="I230" s="280"/>
      <c r="J230" s="280"/>
      <c r="K230" s="280"/>
      <c r="L230" s="280"/>
      <c r="M230" s="280"/>
      <c r="N230" s="280"/>
      <c r="O230" s="280"/>
      <c r="P230" s="279" t="s">
        <v>95</v>
      </c>
      <c r="Q230" s="280"/>
      <c r="R230" s="280"/>
      <c r="S230" s="280"/>
      <c r="T230" s="280"/>
      <c r="U230" s="281"/>
      <c r="V230" s="282" t="s">
        <v>500</v>
      </c>
      <c r="W230" s="283"/>
      <c r="X230" s="283"/>
      <c r="Y230" s="284"/>
      <c r="Z230" s="160"/>
    </row>
    <row r="231" spans="1:26" ht="20.100000000000001" customHeight="1" x14ac:dyDescent="0.15">
      <c r="A231" s="104"/>
      <c r="B231" s="93"/>
      <c r="C231" s="108"/>
      <c r="D231" s="218"/>
      <c r="E231" s="29"/>
      <c r="F231" s="30"/>
      <c r="G231" s="30"/>
      <c r="H231" s="30"/>
      <c r="I231" s="30"/>
      <c r="J231" s="285" t="s">
        <v>18</v>
      </c>
      <c r="K231" s="36"/>
      <c r="L231" s="30"/>
      <c r="M231" s="30"/>
      <c r="N231" s="30"/>
      <c r="O231" s="286" t="s">
        <v>18</v>
      </c>
      <c r="P231" s="29"/>
      <c r="Q231" s="30"/>
      <c r="R231" s="30"/>
      <c r="S231" s="285" t="s">
        <v>18</v>
      </c>
      <c r="T231" s="3"/>
      <c r="U231" s="287" t="s">
        <v>18</v>
      </c>
      <c r="V231" s="288"/>
      <c r="W231" s="289"/>
      <c r="X231" s="289"/>
      <c r="Y231" s="290"/>
      <c r="Z231" s="160"/>
    </row>
    <row r="232" spans="1:26" ht="20.100000000000001" customHeight="1" x14ac:dyDescent="0.15">
      <c r="A232" s="104"/>
      <c r="B232" s="93"/>
      <c r="C232" s="108"/>
      <c r="D232" s="218"/>
      <c r="E232" s="31"/>
      <c r="F232" s="32"/>
      <c r="G232" s="32"/>
      <c r="H232" s="32"/>
      <c r="I232" s="32"/>
      <c r="J232" s="291" t="s">
        <v>17</v>
      </c>
      <c r="K232" s="77"/>
      <c r="L232" s="32"/>
      <c r="M232" s="32"/>
      <c r="N232" s="32"/>
      <c r="O232" s="292" t="s">
        <v>17</v>
      </c>
      <c r="P232" s="31"/>
      <c r="Q232" s="32"/>
      <c r="R232" s="32"/>
      <c r="S232" s="293" t="s">
        <v>17</v>
      </c>
      <c r="T232" s="2"/>
      <c r="U232" s="294" t="s">
        <v>17</v>
      </c>
      <c r="V232" s="295"/>
      <c r="W232" s="296"/>
      <c r="X232" s="296"/>
      <c r="Y232" s="297"/>
      <c r="Z232" s="160"/>
    </row>
    <row r="233" spans="1:26" ht="20.100000000000001" customHeight="1" x14ac:dyDescent="0.15">
      <c r="A233" s="104"/>
      <c r="B233" s="93"/>
      <c r="C233" s="108"/>
      <c r="D233" s="218"/>
      <c r="E233" s="33"/>
      <c r="F233" s="24"/>
      <c r="G233" s="24"/>
      <c r="H233" s="24"/>
      <c r="I233" s="24"/>
      <c r="J233" s="35"/>
      <c r="K233" s="23"/>
      <c r="L233" s="24"/>
      <c r="M233" s="24"/>
      <c r="N233" s="24"/>
      <c r="O233" s="25"/>
      <c r="P233" s="33"/>
      <c r="Q233" s="24"/>
      <c r="R233" s="24"/>
      <c r="S233" s="34"/>
      <c r="T233" s="23"/>
      <c r="U233" s="25"/>
      <c r="V233" s="33"/>
      <c r="W233" s="78"/>
      <c r="X233" s="78"/>
      <c r="Y233" s="79"/>
      <c r="Z233" s="160"/>
    </row>
    <row r="234" spans="1:26" ht="30" customHeight="1" x14ac:dyDescent="0.15">
      <c r="A234" s="104"/>
      <c r="B234" s="93"/>
      <c r="C234" s="112"/>
      <c r="D234" s="113"/>
      <c r="E234" s="298" t="str">
        <f>"*1 "&amp;日付例&amp;"　年月日を入力してください。"</f>
        <v>*1 例)2024/4/1、R6/4/1　年月日を入力してください。</v>
      </c>
      <c r="F234" s="299"/>
      <c r="G234" s="299"/>
      <c r="H234" s="299"/>
      <c r="Z234" s="117"/>
    </row>
    <row r="235" spans="1:26" ht="20.100000000000001" customHeight="1" x14ac:dyDescent="0.15">
      <c r="A235" s="104"/>
      <c r="B235" s="93"/>
      <c r="C235" s="112"/>
      <c r="D235" s="113">
        <v>2</v>
      </c>
      <c r="E235" s="88" t="s">
        <v>2</v>
      </c>
      <c r="J235" s="119"/>
      <c r="K235" s="119"/>
      <c r="L235" s="155"/>
      <c r="M235" s="119"/>
      <c r="N235" s="119"/>
      <c r="O235" s="155"/>
      <c r="P235" s="119"/>
      <c r="Q235" s="119"/>
      <c r="R235" s="155"/>
      <c r="S235" s="119"/>
      <c r="T235" s="119"/>
      <c r="U235" s="119"/>
      <c r="V235" s="119"/>
      <c r="W235" s="119"/>
      <c r="X235" s="119"/>
      <c r="Y235" s="119"/>
      <c r="Z235" s="117"/>
    </row>
    <row r="236" spans="1:26" ht="20.100000000000001" customHeight="1" x14ac:dyDescent="0.15">
      <c r="A236" s="104"/>
      <c r="B236" s="93"/>
      <c r="C236" s="112"/>
      <c r="D236" s="113"/>
      <c r="E236" s="300" t="s">
        <v>3</v>
      </c>
      <c r="F236" s="301"/>
      <c r="G236" s="301"/>
      <c r="H236" s="302"/>
      <c r="I236" s="14"/>
      <c r="J236" s="15"/>
      <c r="K236" s="15"/>
      <c r="L236" s="15"/>
      <c r="M236" s="16"/>
      <c r="P236" s="299"/>
      <c r="Q236" s="299"/>
      <c r="R236" s="299"/>
      <c r="S236" s="119"/>
      <c r="T236" s="119"/>
      <c r="U236" s="119"/>
      <c r="V236" s="119"/>
      <c r="W236" s="119"/>
      <c r="X236" s="119"/>
      <c r="Y236" s="119"/>
      <c r="Z236" s="117"/>
    </row>
    <row r="237" spans="1:26" ht="20.100000000000001" customHeight="1" x14ac:dyDescent="0.15">
      <c r="A237" s="104"/>
      <c r="B237" s="93"/>
      <c r="C237" s="108"/>
      <c r="D237" s="113"/>
      <c r="E237" s="303" t="s">
        <v>4</v>
      </c>
      <c r="F237" s="304"/>
      <c r="G237" s="304"/>
      <c r="H237" s="305"/>
      <c r="I237" s="17"/>
      <c r="J237" s="18"/>
      <c r="K237" s="18"/>
      <c r="L237" s="18"/>
      <c r="M237" s="19"/>
      <c r="P237" s="299"/>
      <c r="Q237" s="299"/>
      <c r="R237" s="299"/>
      <c r="S237" s="174"/>
      <c r="T237" s="224"/>
      <c r="U237" s="224"/>
      <c r="V237" s="224"/>
      <c r="W237" s="224"/>
      <c r="X237" s="224"/>
      <c r="Y237" s="224"/>
      <c r="Z237" s="117"/>
    </row>
    <row r="238" spans="1:26" ht="20.100000000000001" customHeight="1" thickBot="1" x14ac:dyDescent="0.2">
      <c r="A238" s="104"/>
      <c r="B238" s="93"/>
      <c r="C238" s="108"/>
      <c r="D238" s="113"/>
      <c r="E238" s="306" t="s">
        <v>5</v>
      </c>
      <c r="F238" s="307"/>
      <c r="G238" s="307"/>
      <c r="H238" s="308"/>
      <c r="I238" s="20"/>
      <c r="J238" s="21"/>
      <c r="K238" s="21"/>
      <c r="L238" s="21"/>
      <c r="M238" s="22"/>
      <c r="P238" s="299"/>
      <c r="Q238" s="299"/>
      <c r="R238" s="299"/>
      <c r="S238" s="174"/>
      <c r="T238" s="174"/>
      <c r="U238" s="174"/>
      <c r="V238" s="174"/>
      <c r="W238" s="174"/>
      <c r="X238" s="174"/>
      <c r="Y238" s="174"/>
      <c r="Z238" s="117"/>
    </row>
    <row r="239" spans="1:26" ht="20.100000000000001" customHeight="1" thickTop="1" x14ac:dyDescent="0.15">
      <c r="A239" s="104"/>
      <c r="B239" s="93"/>
      <c r="C239" s="112"/>
      <c r="D239" s="113"/>
      <c r="E239" s="309" t="s">
        <v>6</v>
      </c>
      <c r="F239" s="310"/>
      <c r="G239" s="310"/>
      <c r="H239" s="311"/>
      <c r="I239" s="262">
        <f>I236+I237+I238</f>
        <v>0</v>
      </c>
      <c r="J239" s="263"/>
      <c r="K239" s="263"/>
      <c r="L239" s="263"/>
      <c r="M239" s="264"/>
      <c r="P239" s="299"/>
      <c r="Q239" s="299"/>
      <c r="R239" s="299"/>
      <c r="S239" s="174"/>
      <c r="T239" s="119"/>
      <c r="U239" s="119"/>
      <c r="V239" s="119"/>
      <c r="W239" s="119"/>
      <c r="X239" s="119"/>
      <c r="Y239" s="119"/>
      <c r="Z239" s="117"/>
    </row>
    <row r="240" spans="1:26" ht="20.100000000000001" customHeight="1" x14ac:dyDescent="0.15">
      <c r="A240" s="104"/>
      <c r="B240" s="93"/>
      <c r="C240" s="112"/>
      <c r="D240" s="113"/>
      <c r="E240" s="299"/>
      <c r="F240" s="299"/>
      <c r="G240" s="299"/>
      <c r="H240" s="299"/>
      <c r="I240" s="299"/>
      <c r="J240" s="299"/>
      <c r="K240" s="299"/>
      <c r="L240" s="299"/>
      <c r="M240" s="299"/>
      <c r="N240" s="299"/>
      <c r="O240" s="299"/>
      <c r="P240" s="299"/>
      <c r="Q240" s="299"/>
      <c r="R240" s="299"/>
      <c r="S240" s="174"/>
      <c r="T240" s="119"/>
      <c r="U240" s="119"/>
      <c r="V240" s="119"/>
      <c r="W240" s="119"/>
      <c r="X240" s="119"/>
      <c r="Y240" s="119"/>
      <c r="Z240" s="117"/>
    </row>
    <row r="241" spans="1:26" ht="20.100000000000001" customHeight="1" x14ac:dyDescent="0.15">
      <c r="A241" s="104"/>
      <c r="B241" s="93"/>
      <c r="C241" s="112"/>
      <c r="D241" s="113">
        <v>3</v>
      </c>
      <c r="E241" s="88" t="s">
        <v>41</v>
      </c>
      <c r="J241" s="119"/>
      <c r="K241" s="119"/>
      <c r="L241" s="155"/>
      <c r="M241" s="119"/>
      <c r="N241" s="119"/>
      <c r="O241" s="155"/>
      <c r="P241" s="119"/>
      <c r="Q241" s="119"/>
      <c r="R241" s="155"/>
      <c r="S241" s="119"/>
      <c r="T241" s="119"/>
      <c r="U241" s="119"/>
      <c r="V241" s="119"/>
      <c r="W241" s="119"/>
      <c r="X241" s="119"/>
      <c r="Y241" s="119"/>
      <c r="Z241" s="117"/>
    </row>
    <row r="242" spans="1:26" ht="60" customHeight="1" x14ac:dyDescent="0.15">
      <c r="A242" s="104"/>
      <c r="B242" s="93"/>
      <c r="C242" s="108"/>
      <c r="E242" s="312" t="s">
        <v>494</v>
      </c>
      <c r="F242" s="312"/>
      <c r="G242" s="312"/>
      <c r="H242" s="312"/>
      <c r="I242" s="312"/>
      <c r="J242" s="312"/>
      <c r="K242" s="312"/>
      <c r="L242" s="312"/>
      <c r="M242" s="312"/>
      <c r="N242" s="312"/>
      <c r="O242" s="312"/>
      <c r="P242" s="312"/>
      <c r="Q242" s="312"/>
      <c r="R242" s="312"/>
      <c r="S242" s="312"/>
      <c r="T242" s="312"/>
      <c r="U242" s="312"/>
      <c r="V242" s="312"/>
      <c r="W242" s="312"/>
      <c r="X242" s="312"/>
      <c r="Y242" s="312"/>
      <c r="Z242" s="117"/>
    </row>
    <row r="243" spans="1:26" ht="20.100000000000001" customHeight="1" x14ac:dyDescent="0.15">
      <c r="A243" s="104">
        <f>IFERROR(IF(COUNTIF($M244:$M476,"○")&lt;1,1001,0),3)</f>
        <v>1001</v>
      </c>
      <c r="B243" s="363"/>
      <c r="C243" s="108"/>
      <c r="E243" s="313" t="s">
        <v>112</v>
      </c>
      <c r="F243" s="314"/>
      <c r="G243" s="315"/>
      <c r="H243" s="315" t="s">
        <v>113</v>
      </c>
      <c r="I243" s="315"/>
      <c r="J243" s="315"/>
      <c r="K243" s="315"/>
      <c r="L243" s="315"/>
      <c r="M243" s="316" t="s">
        <v>44</v>
      </c>
      <c r="N243" s="316" t="s">
        <v>114</v>
      </c>
      <c r="O243" s="317" t="s">
        <v>137</v>
      </c>
      <c r="P243" s="318"/>
      <c r="Q243" s="318"/>
      <c r="R243" s="318"/>
      <c r="S243" s="318"/>
      <c r="T243" s="314"/>
      <c r="U243" s="319" t="s">
        <v>115</v>
      </c>
      <c r="V243" s="320"/>
      <c r="W243" s="320"/>
      <c r="X243" s="320"/>
      <c r="Y243" s="321"/>
      <c r="Z243" s="117"/>
    </row>
    <row r="244" spans="1:26" ht="30" customHeight="1" x14ac:dyDescent="0.15">
      <c r="A244" s="104"/>
      <c r="B244" s="93"/>
      <c r="C244" s="121"/>
      <c r="D244" s="118"/>
      <c r="E244" s="322" t="s">
        <v>116</v>
      </c>
      <c r="F244" s="323"/>
      <c r="G244" s="324"/>
      <c r="H244" s="325" t="s">
        <v>117</v>
      </c>
      <c r="I244" s="326" t="s">
        <v>138</v>
      </c>
      <c r="J244" s="327"/>
      <c r="K244" s="327"/>
      <c r="L244" s="328"/>
      <c r="M244" s="4"/>
      <c r="N244" s="5"/>
      <c r="O244" s="326" t="s">
        <v>338</v>
      </c>
      <c r="P244" s="327"/>
      <c r="Q244" s="327"/>
      <c r="R244" s="327"/>
      <c r="S244" s="327"/>
      <c r="T244" s="328"/>
      <c r="U244" s="326"/>
      <c r="V244" s="327"/>
      <c r="W244" s="327"/>
      <c r="X244" s="327"/>
      <c r="Y244" s="329"/>
      <c r="Z244" s="117"/>
    </row>
    <row r="245" spans="1:26" ht="30" customHeight="1" x14ac:dyDescent="0.15">
      <c r="B245" s="160"/>
      <c r="D245" s="160"/>
      <c r="E245" s="331"/>
      <c r="F245" s="332"/>
      <c r="G245" s="333"/>
      <c r="H245" s="334" t="s">
        <v>118</v>
      </c>
      <c r="I245" s="335" t="s">
        <v>139</v>
      </c>
      <c r="J245" s="336"/>
      <c r="K245" s="336"/>
      <c r="L245" s="337"/>
      <c r="M245" s="6"/>
      <c r="N245" s="7"/>
      <c r="O245" s="335" t="s">
        <v>339</v>
      </c>
      <c r="P245" s="336"/>
      <c r="Q245" s="336"/>
      <c r="R245" s="336"/>
      <c r="S245" s="336"/>
      <c r="T245" s="337"/>
      <c r="U245" s="335"/>
      <c r="V245" s="336"/>
      <c r="W245" s="336"/>
      <c r="X245" s="336"/>
      <c r="Y245" s="338"/>
      <c r="Z245" s="160"/>
    </row>
    <row r="246" spans="1:26" ht="30" customHeight="1" x14ac:dyDescent="0.15">
      <c r="B246" s="160"/>
      <c r="E246" s="331"/>
      <c r="F246" s="332"/>
      <c r="G246" s="333"/>
      <c r="H246" s="334" t="s">
        <v>119</v>
      </c>
      <c r="I246" s="335" t="s">
        <v>140</v>
      </c>
      <c r="J246" s="336"/>
      <c r="K246" s="336"/>
      <c r="L246" s="337"/>
      <c r="M246" s="6"/>
      <c r="N246" s="7"/>
      <c r="O246" s="335" t="s">
        <v>340</v>
      </c>
      <c r="P246" s="336"/>
      <c r="Q246" s="336"/>
      <c r="R246" s="336"/>
      <c r="S246" s="336"/>
      <c r="T246" s="337"/>
      <c r="U246" s="335"/>
      <c r="V246" s="336"/>
      <c r="W246" s="336"/>
      <c r="X246" s="336"/>
      <c r="Y246" s="338"/>
      <c r="Z246" s="160"/>
    </row>
    <row r="247" spans="1:26" ht="30" customHeight="1" x14ac:dyDescent="0.15">
      <c r="B247" s="160"/>
      <c r="E247" s="331"/>
      <c r="F247" s="332"/>
      <c r="G247" s="333"/>
      <c r="H247" s="334" t="s">
        <v>120</v>
      </c>
      <c r="I247" s="335" t="s">
        <v>141</v>
      </c>
      <c r="J247" s="336"/>
      <c r="K247" s="336"/>
      <c r="L247" s="337"/>
      <c r="M247" s="6"/>
      <c r="N247" s="7"/>
      <c r="O247" s="335" t="s">
        <v>341</v>
      </c>
      <c r="P247" s="336"/>
      <c r="Q247" s="336"/>
      <c r="R247" s="336"/>
      <c r="S247" s="336"/>
      <c r="T247" s="337"/>
      <c r="U247" s="335"/>
      <c r="V247" s="336"/>
      <c r="W247" s="336"/>
      <c r="X247" s="336"/>
      <c r="Y247" s="338"/>
      <c r="Z247" s="160"/>
    </row>
    <row r="248" spans="1:26" ht="30" customHeight="1" x14ac:dyDescent="0.15">
      <c r="B248" s="160"/>
      <c r="E248" s="331"/>
      <c r="F248" s="332"/>
      <c r="G248" s="333"/>
      <c r="H248" s="334" t="s">
        <v>121</v>
      </c>
      <c r="I248" s="335" t="s">
        <v>142</v>
      </c>
      <c r="J248" s="336"/>
      <c r="K248" s="336"/>
      <c r="L248" s="337"/>
      <c r="M248" s="6"/>
      <c r="N248" s="7"/>
      <c r="O248" s="335" t="s">
        <v>342</v>
      </c>
      <c r="P248" s="336"/>
      <c r="Q248" s="336"/>
      <c r="R248" s="336"/>
      <c r="S248" s="336"/>
      <c r="T248" s="337"/>
      <c r="U248" s="335"/>
      <c r="V248" s="336"/>
      <c r="W248" s="336"/>
      <c r="X248" s="336"/>
      <c r="Y248" s="338"/>
      <c r="Z248" s="160"/>
    </row>
    <row r="249" spans="1:26" ht="30" customHeight="1" x14ac:dyDescent="0.15">
      <c r="B249" s="160"/>
      <c r="E249" s="339"/>
      <c r="F249" s="340"/>
      <c r="G249" s="341"/>
      <c r="H249" s="342" t="s">
        <v>122</v>
      </c>
      <c r="I249" s="343" t="s">
        <v>143</v>
      </c>
      <c r="J249" s="344"/>
      <c r="K249" s="344"/>
      <c r="L249" s="345"/>
      <c r="M249" s="8"/>
      <c r="N249" s="9"/>
      <c r="O249" s="346" t="s">
        <v>343</v>
      </c>
      <c r="P249" s="347"/>
      <c r="Q249" s="347"/>
      <c r="R249" s="347"/>
      <c r="S249" s="347"/>
      <c r="T249" s="348"/>
      <c r="U249" s="346"/>
      <c r="V249" s="347"/>
      <c r="W249" s="347"/>
      <c r="X249" s="347"/>
      <c r="Y249" s="349"/>
      <c r="Z249" s="160"/>
    </row>
    <row r="250" spans="1:26" ht="30" customHeight="1" x14ac:dyDescent="0.15">
      <c r="B250" s="160"/>
      <c r="E250" s="322" t="s">
        <v>449</v>
      </c>
      <c r="F250" s="323"/>
      <c r="G250" s="324"/>
      <c r="H250" s="350" t="s">
        <v>447</v>
      </c>
      <c r="I250" s="326" t="s">
        <v>144</v>
      </c>
      <c r="J250" s="327"/>
      <c r="K250" s="327"/>
      <c r="L250" s="328"/>
      <c r="M250" s="5"/>
      <c r="N250" s="5"/>
      <c r="O250" s="326" t="s">
        <v>344</v>
      </c>
      <c r="P250" s="327"/>
      <c r="Q250" s="327"/>
      <c r="R250" s="327"/>
      <c r="S250" s="327"/>
      <c r="T250" s="328"/>
      <c r="U250" s="326"/>
      <c r="V250" s="327"/>
      <c r="W250" s="327"/>
      <c r="X250" s="327"/>
      <c r="Y250" s="329"/>
      <c r="Z250" s="160"/>
    </row>
    <row r="251" spans="1:26" ht="30" customHeight="1" x14ac:dyDescent="0.15">
      <c r="B251" s="160"/>
      <c r="E251" s="331"/>
      <c r="F251" s="332"/>
      <c r="G251" s="333"/>
      <c r="H251" s="334" t="s">
        <v>448</v>
      </c>
      <c r="I251" s="335" t="s">
        <v>145</v>
      </c>
      <c r="J251" s="336"/>
      <c r="K251" s="336"/>
      <c r="L251" s="337"/>
      <c r="M251" s="6"/>
      <c r="N251" s="7"/>
      <c r="O251" s="335"/>
      <c r="P251" s="336"/>
      <c r="Q251" s="336"/>
      <c r="R251" s="336"/>
      <c r="S251" s="336"/>
      <c r="T251" s="337"/>
      <c r="U251" s="335"/>
      <c r="V251" s="336"/>
      <c r="W251" s="336"/>
      <c r="X251" s="336"/>
      <c r="Y251" s="338"/>
      <c r="Z251" s="160"/>
    </row>
    <row r="252" spans="1:26" ht="30" customHeight="1" x14ac:dyDescent="0.15">
      <c r="B252" s="160"/>
      <c r="E252" s="331"/>
      <c r="F252" s="332"/>
      <c r="G252" s="333"/>
      <c r="H252" s="334" t="s">
        <v>119</v>
      </c>
      <c r="I252" s="335" t="s">
        <v>146</v>
      </c>
      <c r="J252" s="336"/>
      <c r="K252" s="336"/>
      <c r="L252" s="337"/>
      <c r="M252" s="6"/>
      <c r="N252" s="7"/>
      <c r="O252" s="335" t="s">
        <v>345</v>
      </c>
      <c r="P252" s="336"/>
      <c r="Q252" s="336"/>
      <c r="R252" s="336"/>
      <c r="S252" s="336"/>
      <c r="T252" s="337"/>
      <c r="U252" s="335"/>
      <c r="V252" s="336"/>
      <c r="W252" s="336"/>
      <c r="X252" s="336"/>
      <c r="Y252" s="338"/>
      <c r="Z252" s="160"/>
    </row>
    <row r="253" spans="1:26" ht="30" customHeight="1" x14ac:dyDescent="0.15">
      <c r="B253" s="160"/>
      <c r="E253" s="331"/>
      <c r="F253" s="332"/>
      <c r="G253" s="333"/>
      <c r="H253" s="334" t="s">
        <v>120</v>
      </c>
      <c r="I253" s="335" t="s">
        <v>147</v>
      </c>
      <c r="J253" s="336"/>
      <c r="K253" s="336"/>
      <c r="L253" s="337"/>
      <c r="M253" s="6"/>
      <c r="N253" s="7"/>
      <c r="O253" s="335" t="s">
        <v>346</v>
      </c>
      <c r="P253" s="336"/>
      <c r="Q253" s="336"/>
      <c r="R253" s="336"/>
      <c r="S253" s="336"/>
      <c r="T253" s="337"/>
      <c r="U253" s="335"/>
      <c r="V253" s="336"/>
      <c r="W253" s="336"/>
      <c r="X253" s="336"/>
      <c r="Y253" s="338"/>
      <c r="Z253" s="160"/>
    </row>
    <row r="254" spans="1:26" ht="30" customHeight="1" x14ac:dyDescent="0.15">
      <c r="B254" s="160"/>
      <c r="E254" s="339"/>
      <c r="F254" s="340"/>
      <c r="G254" s="341"/>
      <c r="H254" s="351" t="s">
        <v>121</v>
      </c>
      <c r="I254" s="343" t="s">
        <v>148</v>
      </c>
      <c r="J254" s="344"/>
      <c r="K254" s="344"/>
      <c r="L254" s="345"/>
      <c r="M254" s="10"/>
      <c r="N254" s="11"/>
      <c r="O254" s="343"/>
      <c r="P254" s="344"/>
      <c r="Q254" s="344"/>
      <c r="R254" s="344"/>
      <c r="S254" s="344"/>
      <c r="T254" s="345"/>
      <c r="U254" s="343"/>
      <c r="V254" s="344"/>
      <c r="W254" s="344"/>
      <c r="X254" s="344"/>
      <c r="Y254" s="352"/>
      <c r="Z254" s="160"/>
    </row>
    <row r="255" spans="1:26" ht="30" customHeight="1" x14ac:dyDescent="0.15">
      <c r="B255" s="160"/>
      <c r="E255" s="322" t="s">
        <v>450</v>
      </c>
      <c r="F255" s="323"/>
      <c r="G255" s="324"/>
      <c r="H255" s="350" t="s">
        <v>447</v>
      </c>
      <c r="I255" s="326" t="s">
        <v>149</v>
      </c>
      <c r="J255" s="327"/>
      <c r="K255" s="327"/>
      <c r="L255" s="328"/>
      <c r="M255" s="4"/>
      <c r="N255" s="5"/>
      <c r="O255" s="326" t="s">
        <v>347</v>
      </c>
      <c r="P255" s="327"/>
      <c r="Q255" s="327"/>
      <c r="R255" s="327"/>
      <c r="S255" s="327"/>
      <c r="T255" s="328"/>
      <c r="U255" s="326"/>
      <c r="V255" s="327"/>
      <c r="W255" s="327"/>
      <c r="X255" s="327"/>
      <c r="Y255" s="329"/>
      <c r="Z255" s="160"/>
    </row>
    <row r="256" spans="1:26" ht="30" customHeight="1" x14ac:dyDescent="0.15">
      <c r="B256" s="160"/>
      <c r="E256" s="331"/>
      <c r="F256" s="332"/>
      <c r="G256" s="333"/>
      <c r="H256" s="334" t="s">
        <v>448</v>
      </c>
      <c r="I256" s="335" t="s">
        <v>150</v>
      </c>
      <c r="J256" s="336"/>
      <c r="K256" s="336"/>
      <c r="L256" s="337"/>
      <c r="M256" s="6"/>
      <c r="N256" s="7"/>
      <c r="O256" s="335" t="s">
        <v>348</v>
      </c>
      <c r="P256" s="336"/>
      <c r="Q256" s="336"/>
      <c r="R256" s="336"/>
      <c r="S256" s="336"/>
      <c r="T256" s="337"/>
      <c r="U256" s="335"/>
      <c r="V256" s="336"/>
      <c r="W256" s="336"/>
      <c r="X256" s="336"/>
      <c r="Y256" s="338"/>
      <c r="Z256" s="160"/>
    </row>
    <row r="257" spans="1:26" ht="30" customHeight="1" x14ac:dyDescent="0.15">
      <c r="B257" s="160"/>
      <c r="E257" s="331"/>
      <c r="F257" s="332"/>
      <c r="G257" s="333"/>
      <c r="H257" s="334" t="s">
        <v>119</v>
      </c>
      <c r="I257" s="335" t="s">
        <v>151</v>
      </c>
      <c r="J257" s="336"/>
      <c r="K257" s="336"/>
      <c r="L257" s="337"/>
      <c r="M257" s="6"/>
      <c r="N257" s="7"/>
      <c r="O257" s="335" t="s">
        <v>349</v>
      </c>
      <c r="P257" s="336"/>
      <c r="Q257" s="336"/>
      <c r="R257" s="336"/>
      <c r="S257" s="336"/>
      <c r="T257" s="337"/>
      <c r="U257" s="335"/>
      <c r="V257" s="336"/>
      <c r="W257" s="336"/>
      <c r="X257" s="336"/>
      <c r="Y257" s="338"/>
      <c r="Z257" s="160"/>
    </row>
    <row r="258" spans="1:26" ht="30" customHeight="1" x14ac:dyDescent="0.15">
      <c r="B258" s="160"/>
      <c r="E258" s="331"/>
      <c r="F258" s="332"/>
      <c r="G258" s="333"/>
      <c r="H258" s="334" t="s">
        <v>120</v>
      </c>
      <c r="I258" s="335" t="s">
        <v>152</v>
      </c>
      <c r="J258" s="336"/>
      <c r="K258" s="336"/>
      <c r="L258" s="337"/>
      <c r="M258" s="6"/>
      <c r="N258" s="7"/>
      <c r="O258" s="335" t="s">
        <v>350</v>
      </c>
      <c r="P258" s="336"/>
      <c r="Q258" s="336"/>
      <c r="R258" s="336"/>
      <c r="S258" s="336"/>
      <c r="T258" s="337"/>
      <c r="U258" s="335"/>
      <c r="V258" s="336"/>
      <c r="W258" s="336"/>
      <c r="X258" s="336"/>
      <c r="Y258" s="338"/>
      <c r="Z258" s="160"/>
    </row>
    <row r="259" spans="1:26" ht="30" customHeight="1" x14ac:dyDescent="0.15">
      <c r="B259" s="160"/>
      <c r="E259" s="331"/>
      <c r="F259" s="332"/>
      <c r="G259" s="333"/>
      <c r="H259" s="334" t="s">
        <v>121</v>
      </c>
      <c r="I259" s="335" t="s">
        <v>153</v>
      </c>
      <c r="J259" s="336"/>
      <c r="K259" s="336"/>
      <c r="L259" s="337"/>
      <c r="M259" s="6"/>
      <c r="N259" s="7"/>
      <c r="O259" s="335" t="s">
        <v>351</v>
      </c>
      <c r="P259" s="336"/>
      <c r="Q259" s="336"/>
      <c r="R259" s="336"/>
      <c r="S259" s="336"/>
      <c r="T259" s="337"/>
      <c r="U259" s="335"/>
      <c r="V259" s="336"/>
      <c r="W259" s="336"/>
      <c r="X259" s="336"/>
      <c r="Y259" s="338"/>
      <c r="Z259" s="160"/>
    </row>
    <row r="260" spans="1:26" ht="30" customHeight="1" x14ac:dyDescent="0.15">
      <c r="B260" s="160"/>
      <c r="E260" s="339"/>
      <c r="F260" s="340"/>
      <c r="G260" s="341"/>
      <c r="H260" s="351" t="s">
        <v>122</v>
      </c>
      <c r="I260" s="343" t="s">
        <v>154</v>
      </c>
      <c r="J260" s="344"/>
      <c r="K260" s="344"/>
      <c r="L260" s="345"/>
      <c r="M260" s="10"/>
      <c r="N260" s="11"/>
      <c r="O260" s="343" t="s">
        <v>491</v>
      </c>
      <c r="P260" s="344"/>
      <c r="Q260" s="344"/>
      <c r="R260" s="344"/>
      <c r="S260" s="344"/>
      <c r="T260" s="345"/>
      <c r="U260" s="343"/>
      <c r="V260" s="344"/>
      <c r="W260" s="344"/>
      <c r="X260" s="344"/>
      <c r="Y260" s="352"/>
      <c r="Z260" s="160"/>
    </row>
    <row r="261" spans="1:26" ht="30" customHeight="1" x14ac:dyDescent="0.15">
      <c r="B261" s="160"/>
      <c r="E261" s="322" t="s">
        <v>451</v>
      </c>
      <c r="F261" s="323"/>
      <c r="G261" s="324"/>
      <c r="H261" s="350" t="s">
        <v>447</v>
      </c>
      <c r="I261" s="326" t="s">
        <v>155</v>
      </c>
      <c r="J261" s="327"/>
      <c r="K261" s="327"/>
      <c r="L261" s="328"/>
      <c r="M261" s="4"/>
      <c r="N261" s="5"/>
      <c r="O261" s="326" t="s">
        <v>352</v>
      </c>
      <c r="P261" s="327"/>
      <c r="Q261" s="327"/>
      <c r="R261" s="327"/>
      <c r="S261" s="327"/>
      <c r="T261" s="328"/>
      <c r="U261" s="326"/>
      <c r="V261" s="327"/>
      <c r="W261" s="327"/>
      <c r="X261" s="327"/>
      <c r="Y261" s="329"/>
      <c r="Z261" s="160"/>
    </row>
    <row r="262" spans="1:26" ht="30" customHeight="1" x14ac:dyDescent="0.15">
      <c r="B262" s="160"/>
      <c r="E262" s="331"/>
      <c r="F262" s="332"/>
      <c r="G262" s="333"/>
      <c r="H262" s="334" t="s">
        <v>448</v>
      </c>
      <c r="I262" s="335" t="s">
        <v>156</v>
      </c>
      <c r="J262" s="336"/>
      <c r="K262" s="336"/>
      <c r="L262" s="337"/>
      <c r="M262" s="6"/>
      <c r="N262" s="7"/>
      <c r="O262" s="335" t="s">
        <v>353</v>
      </c>
      <c r="P262" s="336"/>
      <c r="Q262" s="336"/>
      <c r="R262" s="336"/>
      <c r="S262" s="336"/>
      <c r="T262" s="337"/>
      <c r="U262" s="335"/>
      <c r="V262" s="336"/>
      <c r="W262" s="336"/>
      <c r="X262" s="336"/>
      <c r="Y262" s="338"/>
      <c r="Z262" s="160"/>
    </row>
    <row r="263" spans="1:26" ht="30" customHeight="1" x14ac:dyDescent="0.15">
      <c r="B263" s="160"/>
      <c r="E263" s="339"/>
      <c r="F263" s="340"/>
      <c r="G263" s="341"/>
      <c r="H263" s="351" t="s">
        <v>119</v>
      </c>
      <c r="I263" s="343" t="s">
        <v>157</v>
      </c>
      <c r="J263" s="344"/>
      <c r="K263" s="344"/>
      <c r="L263" s="345"/>
      <c r="M263" s="10"/>
      <c r="N263" s="11"/>
      <c r="O263" s="343"/>
      <c r="P263" s="344"/>
      <c r="Q263" s="344"/>
      <c r="R263" s="344"/>
      <c r="S263" s="344"/>
      <c r="T263" s="345"/>
      <c r="U263" s="343"/>
      <c r="V263" s="344"/>
      <c r="W263" s="344"/>
      <c r="X263" s="344"/>
      <c r="Y263" s="352"/>
      <c r="Z263" s="160"/>
    </row>
    <row r="264" spans="1:26" ht="30" customHeight="1" x14ac:dyDescent="0.15">
      <c r="B264" s="160"/>
      <c r="E264" s="322" t="s">
        <v>452</v>
      </c>
      <c r="F264" s="323"/>
      <c r="G264" s="324"/>
      <c r="H264" s="350" t="s">
        <v>447</v>
      </c>
      <c r="I264" s="326" t="s">
        <v>158</v>
      </c>
      <c r="J264" s="327"/>
      <c r="K264" s="327"/>
      <c r="L264" s="328"/>
      <c r="M264" s="4"/>
      <c r="N264" s="5"/>
      <c r="O264" s="326" t="s">
        <v>354</v>
      </c>
      <c r="P264" s="327"/>
      <c r="Q264" s="327"/>
      <c r="R264" s="327"/>
      <c r="S264" s="327"/>
      <c r="T264" s="328"/>
      <c r="U264" s="326"/>
      <c r="V264" s="327"/>
      <c r="W264" s="327"/>
      <c r="X264" s="327"/>
      <c r="Y264" s="329"/>
      <c r="Z264" s="160"/>
    </row>
    <row r="265" spans="1:26" ht="30" customHeight="1" x14ac:dyDescent="0.15">
      <c r="B265" s="160"/>
      <c r="E265" s="331"/>
      <c r="F265" s="332"/>
      <c r="G265" s="333"/>
      <c r="H265" s="334" t="s">
        <v>448</v>
      </c>
      <c r="I265" s="335" t="s">
        <v>159</v>
      </c>
      <c r="J265" s="336"/>
      <c r="K265" s="336"/>
      <c r="L265" s="337"/>
      <c r="M265" s="6"/>
      <c r="N265" s="7"/>
      <c r="O265" s="335" t="s">
        <v>355</v>
      </c>
      <c r="P265" s="336"/>
      <c r="Q265" s="336"/>
      <c r="R265" s="336"/>
      <c r="S265" s="336"/>
      <c r="T265" s="337"/>
      <c r="U265" s="335"/>
      <c r="V265" s="336"/>
      <c r="W265" s="336"/>
      <c r="X265" s="336"/>
      <c r="Y265" s="338"/>
      <c r="Z265" s="160"/>
    </row>
    <row r="266" spans="1:26" ht="30" customHeight="1" x14ac:dyDescent="0.15">
      <c r="B266" s="160"/>
      <c r="E266" s="331"/>
      <c r="F266" s="332"/>
      <c r="G266" s="333"/>
      <c r="H266" s="334" t="s">
        <v>119</v>
      </c>
      <c r="I266" s="335" t="s">
        <v>160</v>
      </c>
      <c r="J266" s="336"/>
      <c r="K266" s="336"/>
      <c r="L266" s="337"/>
      <c r="M266" s="6"/>
      <c r="N266" s="7"/>
      <c r="O266" s="335"/>
      <c r="P266" s="336"/>
      <c r="Q266" s="336"/>
      <c r="R266" s="336"/>
      <c r="S266" s="336"/>
      <c r="T266" s="337"/>
      <c r="U266" s="335"/>
      <c r="V266" s="336"/>
      <c r="W266" s="336"/>
      <c r="X266" s="336"/>
      <c r="Y266" s="338"/>
      <c r="Z266" s="160"/>
    </row>
    <row r="267" spans="1:26" ht="30" customHeight="1" x14ac:dyDescent="0.15">
      <c r="B267" s="160"/>
      <c r="E267" s="331"/>
      <c r="F267" s="332"/>
      <c r="G267" s="333"/>
      <c r="H267" s="334" t="s">
        <v>120</v>
      </c>
      <c r="I267" s="335" t="s">
        <v>161</v>
      </c>
      <c r="J267" s="336"/>
      <c r="K267" s="336"/>
      <c r="L267" s="337"/>
      <c r="M267" s="6"/>
      <c r="N267" s="7"/>
      <c r="O267" s="335"/>
      <c r="P267" s="336"/>
      <c r="Q267" s="336"/>
      <c r="R267" s="336"/>
      <c r="S267" s="336"/>
      <c r="T267" s="337"/>
      <c r="U267" s="335"/>
      <c r="V267" s="336"/>
      <c r="W267" s="336"/>
      <c r="X267" s="336"/>
      <c r="Y267" s="338"/>
      <c r="Z267" s="160"/>
    </row>
    <row r="268" spans="1:26" ht="30" customHeight="1" x14ac:dyDescent="0.15">
      <c r="B268" s="160"/>
      <c r="E268" s="331"/>
      <c r="F268" s="332"/>
      <c r="G268" s="333"/>
      <c r="H268" s="334" t="s">
        <v>121</v>
      </c>
      <c r="I268" s="335" t="s">
        <v>162</v>
      </c>
      <c r="J268" s="336"/>
      <c r="K268" s="336"/>
      <c r="L268" s="337"/>
      <c r="M268" s="6"/>
      <c r="N268" s="7"/>
      <c r="O268" s="335" t="s">
        <v>356</v>
      </c>
      <c r="P268" s="336"/>
      <c r="Q268" s="336"/>
      <c r="R268" s="336"/>
      <c r="S268" s="336"/>
      <c r="T268" s="337"/>
      <c r="U268" s="335"/>
      <c r="V268" s="336"/>
      <c r="W268" s="336"/>
      <c r="X268" s="336"/>
      <c r="Y268" s="338"/>
      <c r="Z268" s="160"/>
    </row>
    <row r="269" spans="1:26" ht="30" customHeight="1" x14ac:dyDescent="0.15">
      <c r="B269" s="160"/>
      <c r="E269" s="339"/>
      <c r="F269" s="340"/>
      <c r="G269" s="341"/>
      <c r="H269" s="351" t="s">
        <v>122</v>
      </c>
      <c r="I269" s="343" t="s">
        <v>163</v>
      </c>
      <c r="J269" s="344"/>
      <c r="K269" s="344"/>
      <c r="L269" s="345"/>
      <c r="M269" s="10"/>
      <c r="N269" s="11"/>
      <c r="O269" s="343"/>
      <c r="P269" s="344"/>
      <c r="Q269" s="344"/>
      <c r="R269" s="344"/>
      <c r="S269" s="344"/>
      <c r="T269" s="345"/>
      <c r="U269" s="343"/>
      <c r="V269" s="344"/>
      <c r="W269" s="344"/>
      <c r="X269" s="344"/>
      <c r="Y269" s="352"/>
      <c r="Z269" s="160"/>
    </row>
    <row r="270" spans="1:26" ht="30" customHeight="1" x14ac:dyDescent="0.15">
      <c r="A270" s="104"/>
      <c r="B270" s="353"/>
      <c r="C270" s="118"/>
      <c r="D270" s="118"/>
      <c r="E270" s="322" t="s">
        <v>453</v>
      </c>
      <c r="F270" s="323"/>
      <c r="G270" s="324"/>
      <c r="H270" s="350" t="s">
        <v>447</v>
      </c>
      <c r="I270" s="326" t="s">
        <v>164</v>
      </c>
      <c r="J270" s="327"/>
      <c r="K270" s="327"/>
      <c r="L270" s="328"/>
      <c r="M270" s="4"/>
      <c r="N270" s="5"/>
      <c r="O270" s="326"/>
      <c r="P270" s="327"/>
      <c r="Q270" s="327"/>
      <c r="R270" s="327"/>
      <c r="S270" s="327"/>
      <c r="T270" s="328"/>
      <c r="U270" s="326"/>
      <c r="V270" s="327"/>
      <c r="W270" s="327"/>
      <c r="X270" s="327"/>
      <c r="Y270" s="329"/>
      <c r="Z270" s="117"/>
    </row>
    <row r="271" spans="1:26" ht="30" customHeight="1" x14ac:dyDescent="0.15">
      <c r="B271" s="160"/>
      <c r="C271" s="129"/>
      <c r="D271" s="160"/>
      <c r="E271" s="331"/>
      <c r="F271" s="332"/>
      <c r="G271" s="333"/>
      <c r="H271" s="334" t="s">
        <v>448</v>
      </c>
      <c r="I271" s="335" t="s">
        <v>165</v>
      </c>
      <c r="J271" s="336"/>
      <c r="K271" s="336"/>
      <c r="L271" s="337"/>
      <c r="M271" s="6"/>
      <c r="N271" s="7"/>
      <c r="O271" s="335" t="s">
        <v>357</v>
      </c>
      <c r="P271" s="336"/>
      <c r="Q271" s="336"/>
      <c r="R271" s="336"/>
      <c r="S271" s="336"/>
      <c r="T271" s="337"/>
      <c r="U271" s="335"/>
      <c r="V271" s="336"/>
      <c r="W271" s="336"/>
      <c r="X271" s="336"/>
      <c r="Y271" s="338"/>
      <c r="Z271" s="160"/>
    </row>
    <row r="272" spans="1:26" ht="30" customHeight="1" x14ac:dyDescent="0.15">
      <c r="B272" s="160"/>
      <c r="E272" s="339"/>
      <c r="F272" s="340"/>
      <c r="G272" s="341"/>
      <c r="H272" s="351" t="s">
        <v>119</v>
      </c>
      <c r="I272" s="343" t="s">
        <v>166</v>
      </c>
      <c r="J272" s="344"/>
      <c r="K272" s="344"/>
      <c r="L272" s="345"/>
      <c r="M272" s="10"/>
      <c r="N272" s="11"/>
      <c r="O272" s="343"/>
      <c r="P272" s="344"/>
      <c r="Q272" s="344"/>
      <c r="R272" s="344"/>
      <c r="S272" s="344"/>
      <c r="T272" s="345"/>
      <c r="U272" s="343"/>
      <c r="V272" s="344"/>
      <c r="W272" s="344"/>
      <c r="X272" s="344"/>
      <c r="Y272" s="352"/>
      <c r="Z272" s="160"/>
    </row>
    <row r="273" spans="1:26" ht="30" customHeight="1" x14ac:dyDescent="0.15">
      <c r="B273" s="160"/>
      <c r="E273" s="322" t="s">
        <v>454</v>
      </c>
      <c r="F273" s="323"/>
      <c r="G273" s="324"/>
      <c r="H273" s="350" t="s">
        <v>447</v>
      </c>
      <c r="I273" s="326" t="s">
        <v>167</v>
      </c>
      <c r="J273" s="327"/>
      <c r="K273" s="327"/>
      <c r="L273" s="328"/>
      <c r="M273" s="4"/>
      <c r="N273" s="5"/>
      <c r="O273" s="326" t="s">
        <v>358</v>
      </c>
      <c r="P273" s="327"/>
      <c r="Q273" s="327"/>
      <c r="R273" s="327"/>
      <c r="S273" s="327"/>
      <c r="T273" s="328"/>
      <c r="U273" s="326"/>
      <c r="V273" s="327"/>
      <c r="W273" s="327"/>
      <c r="X273" s="327"/>
      <c r="Y273" s="329"/>
      <c r="Z273" s="160"/>
    </row>
    <row r="274" spans="1:26" ht="30" customHeight="1" x14ac:dyDescent="0.15">
      <c r="B274" s="160"/>
      <c r="E274" s="331"/>
      <c r="F274" s="332"/>
      <c r="G274" s="333"/>
      <c r="H274" s="334" t="s">
        <v>448</v>
      </c>
      <c r="I274" s="335" t="s">
        <v>168</v>
      </c>
      <c r="J274" s="336"/>
      <c r="K274" s="336"/>
      <c r="L274" s="337"/>
      <c r="M274" s="6"/>
      <c r="N274" s="7"/>
      <c r="O274" s="335" t="s">
        <v>359</v>
      </c>
      <c r="P274" s="336"/>
      <c r="Q274" s="336"/>
      <c r="R274" s="336"/>
      <c r="S274" s="336"/>
      <c r="T274" s="337"/>
      <c r="U274" s="335"/>
      <c r="V274" s="336"/>
      <c r="W274" s="336"/>
      <c r="X274" s="336"/>
      <c r="Y274" s="338"/>
      <c r="Z274" s="160"/>
    </row>
    <row r="275" spans="1:26" ht="30" customHeight="1" x14ac:dyDescent="0.15">
      <c r="B275" s="160"/>
      <c r="E275" s="331"/>
      <c r="F275" s="332"/>
      <c r="G275" s="333"/>
      <c r="H275" s="334" t="s">
        <v>119</v>
      </c>
      <c r="I275" s="335" t="s">
        <v>169</v>
      </c>
      <c r="J275" s="336"/>
      <c r="K275" s="336"/>
      <c r="L275" s="337"/>
      <c r="M275" s="6"/>
      <c r="N275" s="7"/>
      <c r="O275" s="335"/>
      <c r="P275" s="336"/>
      <c r="Q275" s="336"/>
      <c r="R275" s="336"/>
      <c r="S275" s="336"/>
      <c r="T275" s="337"/>
      <c r="U275" s="335"/>
      <c r="V275" s="336"/>
      <c r="W275" s="336"/>
      <c r="X275" s="336"/>
      <c r="Y275" s="338"/>
      <c r="Z275" s="160"/>
    </row>
    <row r="276" spans="1:26" ht="30" customHeight="1" x14ac:dyDescent="0.15">
      <c r="B276" s="160"/>
      <c r="E276" s="331"/>
      <c r="F276" s="332"/>
      <c r="G276" s="333"/>
      <c r="H276" s="334" t="s">
        <v>120</v>
      </c>
      <c r="I276" s="335" t="s">
        <v>170</v>
      </c>
      <c r="J276" s="336"/>
      <c r="K276" s="336"/>
      <c r="L276" s="337"/>
      <c r="M276" s="6"/>
      <c r="N276" s="7"/>
      <c r="O276" s="335" t="s">
        <v>360</v>
      </c>
      <c r="P276" s="336"/>
      <c r="Q276" s="336"/>
      <c r="R276" s="336"/>
      <c r="S276" s="336"/>
      <c r="T276" s="337"/>
      <c r="U276" s="335"/>
      <c r="V276" s="336"/>
      <c r="W276" s="336"/>
      <c r="X276" s="336"/>
      <c r="Y276" s="338"/>
      <c r="Z276" s="160"/>
    </row>
    <row r="277" spans="1:26" ht="30" customHeight="1" x14ac:dyDescent="0.15">
      <c r="B277" s="160"/>
      <c r="E277" s="331"/>
      <c r="F277" s="332"/>
      <c r="G277" s="333"/>
      <c r="H277" s="334" t="s">
        <v>121</v>
      </c>
      <c r="I277" s="335" t="s">
        <v>171</v>
      </c>
      <c r="J277" s="336"/>
      <c r="K277" s="336"/>
      <c r="L277" s="337"/>
      <c r="M277" s="6"/>
      <c r="N277" s="7"/>
      <c r="O277" s="335"/>
      <c r="P277" s="336"/>
      <c r="Q277" s="336"/>
      <c r="R277" s="336"/>
      <c r="S277" s="336"/>
      <c r="T277" s="337"/>
      <c r="U277" s="335"/>
      <c r="V277" s="336"/>
      <c r="W277" s="336"/>
      <c r="X277" s="336"/>
      <c r="Y277" s="338"/>
      <c r="Z277" s="160"/>
    </row>
    <row r="278" spans="1:26" ht="30" customHeight="1" x14ac:dyDescent="0.15">
      <c r="B278" s="160"/>
      <c r="E278" s="331"/>
      <c r="F278" s="332"/>
      <c r="G278" s="333"/>
      <c r="H278" s="334" t="s">
        <v>122</v>
      </c>
      <c r="I278" s="335" t="s">
        <v>172</v>
      </c>
      <c r="J278" s="336"/>
      <c r="K278" s="336"/>
      <c r="L278" s="337"/>
      <c r="M278" s="6"/>
      <c r="N278" s="7"/>
      <c r="O278" s="335" t="s">
        <v>361</v>
      </c>
      <c r="P278" s="336"/>
      <c r="Q278" s="336"/>
      <c r="R278" s="336"/>
      <c r="S278" s="336"/>
      <c r="T278" s="337"/>
      <c r="U278" s="335"/>
      <c r="V278" s="336"/>
      <c r="W278" s="336"/>
      <c r="X278" s="336"/>
      <c r="Y278" s="338"/>
      <c r="Z278" s="160"/>
    </row>
    <row r="279" spans="1:26" ht="30" customHeight="1" x14ac:dyDescent="0.15">
      <c r="B279" s="160"/>
      <c r="E279" s="331"/>
      <c r="F279" s="332"/>
      <c r="G279" s="333"/>
      <c r="H279" s="334" t="s">
        <v>123</v>
      </c>
      <c r="I279" s="335" t="s">
        <v>173</v>
      </c>
      <c r="J279" s="336"/>
      <c r="K279" s="336"/>
      <c r="L279" s="337"/>
      <c r="M279" s="6"/>
      <c r="N279" s="7"/>
      <c r="O279" s="335" t="s">
        <v>362</v>
      </c>
      <c r="P279" s="336"/>
      <c r="Q279" s="336"/>
      <c r="R279" s="336"/>
      <c r="S279" s="336"/>
      <c r="T279" s="337"/>
      <c r="U279" s="335"/>
      <c r="V279" s="336"/>
      <c r="W279" s="336"/>
      <c r="X279" s="336"/>
      <c r="Y279" s="338"/>
      <c r="Z279" s="160"/>
    </row>
    <row r="280" spans="1:26" ht="30" customHeight="1" x14ac:dyDescent="0.15">
      <c r="A280" s="330">
        <f>IFERROR(IF(OR(AND($M280="○",TRIM($O280)=""),LEN($O280)&gt;100),1001,0),3)</f>
        <v>0</v>
      </c>
      <c r="B280" s="160"/>
      <c r="E280" s="339"/>
      <c r="F280" s="340"/>
      <c r="G280" s="341"/>
      <c r="H280" s="351" t="s">
        <v>124</v>
      </c>
      <c r="I280" s="343" t="s">
        <v>489</v>
      </c>
      <c r="J280" s="344"/>
      <c r="K280" s="344"/>
      <c r="L280" s="345"/>
      <c r="M280" s="10"/>
      <c r="N280" s="11"/>
      <c r="O280" s="80"/>
      <c r="P280" s="81"/>
      <c r="Q280" s="81"/>
      <c r="R280" s="81"/>
      <c r="S280" s="81"/>
      <c r="T280" s="82"/>
      <c r="U280" s="343"/>
      <c r="V280" s="344"/>
      <c r="W280" s="344"/>
      <c r="X280" s="344"/>
      <c r="Y280" s="352"/>
      <c r="Z280" s="160"/>
    </row>
    <row r="281" spans="1:26" ht="30" customHeight="1" x14ac:dyDescent="0.15">
      <c r="B281" s="160"/>
      <c r="E281" s="354" t="s">
        <v>455</v>
      </c>
      <c r="F281" s="355"/>
      <c r="G281" s="356"/>
      <c r="H281" s="357" t="s">
        <v>447</v>
      </c>
      <c r="I281" s="319" t="s">
        <v>174</v>
      </c>
      <c r="J281" s="320"/>
      <c r="K281" s="320"/>
      <c r="L281" s="358"/>
      <c r="M281" s="12"/>
      <c r="N281" s="13"/>
      <c r="O281" s="319" t="s">
        <v>363</v>
      </c>
      <c r="P281" s="320"/>
      <c r="Q281" s="320"/>
      <c r="R281" s="320"/>
      <c r="S281" s="320"/>
      <c r="T281" s="358"/>
      <c r="U281" s="319"/>
      <c r="V281" s="320"/>
      <c r="W281" s="320"/>
      <c r="X281" s="320"/>
      <c r="Y281" s="321"/>
      <c r="Z281" s="160"/>
    </row>
    <row r="282" spans="1:26" ht="30" customHeight="1" x14ac:dyDescent="0.15">
      <c r="B282" s="160"/>
      <c r="E282" s="322" t="s">
        <v>456</v>
      </c>
      <c r="F282" s="323"/>
      <c r="G282" s="324"/>
      <c r="H282" s="350" t="s">
        <v>447</v>
      </c>
      <c r="I282" s="326" t="s">
        <v>175</v>
      </c>
      <c r="J282" s="327"/>
      <c r="K282" s="327"/>
      <c r="L282" s="328"/>
      <c r="M282" s="4"/>
      <c r="N282" s="5"/>
      <c r="O282" s="326" t="s">
        <v>364</v>
      </c>
      <c r="P282" s="327"/>
      <c r="Q282" s="327"/>
      <c r="R282" s="327"/>
      <c r="S282" s="327"/>
      <c r="T282" s="328"/>
      <c r="U282" s="326"/>
      <c r="V282" s="327"/>
      <c r="W282" s="327"/>
      <c r="X282" s="327"/>
      <c r="Y282" s="329"/>
      <c r="Z282" s="160"/>
    </row>
    <row r="283" spans="1:26" ht="30" customHeight="1" x14ac:dyDescent="0.15">
      <c r="B283" s="160"/>
      <c r="E283" s="339"/>
      <c r="F283" s="340"/>
      <c r="G283" s="341"/>
      <c r="H283" s="351" t="s">
        <v>448</v>
      </c>
      <c r="I283" s="343" t="s">
        <v>176</v>
      </c>
      <c r="J283" s="344"/>
      <c r="K283" s="344"/>
      <c r="L283" s="345"/>
      <c r="M283" s="10"/>
      <c r="N283" s="11"/>
      <c r="O283" s="343" t="s">
        <v>365</v>
      </c>
      <c r="P283" s="344"/>
      <c r="Q283" s="344"/>
      <c r="R283" s="344"/>
      <c r="S283" s="344"/>
      <c r="T283" s="345"/>
      <c r="U283" s="343" t="s">
        <v>412</v>
      </c>
      <c r="V283" s="344"/>
      <c r="W283" s="344"/>
      <c r="X283" s="344"/>
      <c r="Y283" s="352"/>
      <c r="Z283" s="160"/>
    </row>
    <row r="284" spans="1:26" ht="30" customHeight="1" x14ac:dyDescent="0.15">
      <c r="B284" s="160"/>
      <c r="E284" s="322" t="s">
        <v>457</v>
      </c>
      <c r="F284" s="323"/>
      <c r="G284" s="324"/>
      <c r="H284" s="350" t="s">
        <v>447</v>
      </c>
      <c r="I284" s="326" t="s">
        <v>177</v>
      </c>
      <c r="J284" s="327"/>
      <c r="K284" s="327"/>
      <c r="L284" s="328"/>
      <c r="M284" s="4"/>
      <c r="N284" s="5"/>
      <c r="O284" s="326" t="s">
        <v>366</v>
      </c>
      <c r="P284" s="327"/>
      <c r="Q284" s="327"/>
      <c r="R284" s="327"/>
      <c r="S284" s="327"/>
      <c r="T284" s="328"/>
      <c r="U284" s="326"/>
      <c r="V284" s="327"/>
      <c r="W284" s="327"/>
      <c r="X284" s="327"/>
      <c r="Y284" s="329"/>
      <c r="Z284" s="160"/>
    </row>
    <row r="285" spans="1:26" ht="30" customHeight="1" x14ac:dyDescent="0.15">
      <c r="B285" s="160"/>
      <c r="E285" s="331"/>
      <c r="F285" s="332"/>
      <c r="G285" s="333"/>
      <c r="H285" s="334" t="s">
        <v>448</v>
      </c>
      <c r="I285" s="335" t="s">
        <v>178</v>
      </c>
      <c r="J285" s="336"/>
      <c r="K285" s="336"/>
      <c r="L285" s="337"/>
      <c r="M285" s="6"/>
      <c r="N285" s="7"/>
      <c r="O285" s="335"/>
      <c r="P285" s="336"/>
      <c r="Q285" s="336"/>
      <c r="R285" s="336"/>
      <c r="S285" s="336"/>
      <c r="T285" s="337"/>
      <c r="U285" s="335"/>
      <c r="V285" s="336"/>
      <c r="W285" s="336"/>
      <c r="X285" s="336"/>
      <c r="Y285" s="338"/>
      <c r="Z285" s="160"/>
    </row>
    <row r="286" spans="1:26" ht="30" customHeight="1" x14ac:dyDescent="0.15">
      <c r="B286" s="160"/>
      <c r="E286" s="339"/>
      <c r="F286" s="340"/>
      <c r="G286" s="341"/>
      <c r="H286" s="351" t="s">
        <v>119</v>
      </c>
      <c r="I286" s="343" t="s">
        <v>179</v>
      </c>
      <c r="J286" s="344"/>
      <c r="K286" s="344"/>
      <c r="L286" s="345"/>
      <c r="M286" s="10"/>
      <c r="N286" s="11"/>
      <c r="O286" s="343" t="s">
        <v>367</v>
      </c>
      <c r="P286" s="344"/>
      <c r="Q286" s="344"/>
      <c r="R286" s="344"/>
      <c r="S286" s="344"/>
      <c r="T286" s="345"/>
      <c r="U286" s="343"/>
      <c r="V286" s="344"/>
      <c r="W286" s="344"/>
      <c r="X286" s="344"/>
      <c r="Y286" s="352"/>
      <c r="Z286" s="160"/>
    </row>
    <row r="287" spans="1:26" ht="45" customHeight="1" x14ac:dyDescent="0.15">
      <c r="B287" s="160"/>
      <c r="E287" s="322" t="s">
        <v>458</v>
      </c>
      <c r="F287" s="323"/>
      <c r="G287" s="324"/>
      <c r="H287" s="350" t="s">
        <v>447</v>
      </c>
      <c r="I287" s="326" t="s">
        <v>180</v>
      </c>
      <c r="J287" s="327"/>
      <c r="K287" s="327"/>
      <c r="L287" s="328"/>
      <c r="M287" s="4"/>
      <c r="N287" s="5"/>
      <c r="O287" s="326"/>
      <c r="P287" s="327"/>
      <c r="Q287" s="327"/>
      <c r="R287" s="327"/>
      <c r="S287" s="327"/>
      <c r="T287" s="328"/>
      <c r="U287" s="326"/>
      <c r="V287" s="327"/>
      <c r="W287" s="327"/>
      <c r="X287" s="327"/>
      <c r="Y287" s="329"/>
      <c r="Z287" s="160"/>
    </row>
    <row r="288" spans="1:26" ht="30" customHeight="1" x14ac:dyDescent="0.15">
      <c r="B288" s="160"/>
      <c r="E288" s="331"/>
      <c r="F288" s="332"/>
      <c r="G288" s="333"/>
      <c r="H288" s="334" t="s">
        <v>448</v>
      </c>
      <c r="I288" s="335" t="s">
        <v>181</v>
      </c>
      <c r="J288" s="336"/>
      <c r="K288" s="336"/>
      <c r="L288" s="337"/>
      <c r="M288" s="6"/>
      <c r="N288" s="7"/>
      <c r="O288" s="335"/>
      <c r="P288" s="336"/>
      <c r="Q288" s="336"/>
      <c r="R288" s="336"/>
      <c r="S288" s="336"/>
      <c r="T288" s="337"/>
      <c r="U288" s="335"/>
      <c r="V288" s="336"/>
      <c r="W288" s="336"/>
      <c r="X288" s="336"/>
      <c r="Y288" s="338"/>
      <c r="Z288" s="160"/>
    </row>
    <row r="289" spans="1:26" ht="30" customHeight="1" x14ac:dyDescent="0.15">
      <c r="B289" s="160"/>
      <c r="E289" s="331"/>
      <c r="F289" s="332"/>
      <c r="G289" s="333"/>
      <c r="H289" s="334" t="s">
        <v>119</v>
      </c>
      <c r="I289" s="335" t="s">
        <v>182</v>
      </c>
      <c r="J289" s="336"/>
      <c r="K289" s="336"/>
      <c r="L289" s="337"/>
      <c r="M289" s="6"/>
      <c r="N289" s="7"/>
      <c r="O289" s="335"/>
      <c r="P289" s="336"/>
      <c r="Q289" s="336"/>
      <c r="R289" s="336"/>
      <c r="S289" s="336"/>
      <c r="T289" s="337"/>
      <c r="U289" s="335"/>
      <c r="V289" s="336"/>
      <c r="W289" s="336"/>
      <c r="X289" s="336"/>
      <c r="Y289" s="338"/>
      <c r="Z289" s="160"/>
    </row>
    <row r="290" spans="1:26" ht="30" customHeight="1" x14ac:dyDescent="0.15">
      <c r="B290" s="160"/>
      <c r="E290" s="331"/>
      <c r="F290" s="332"/>
      <c r="G290" s="333"/>
      <c r="H290" s="334" t="s">
        <v>120</v>
      </c>
      <c r="I290" s="335" t="s">
        <v>183</v>
      </c>
      <c r="J290" s="336"/>
      <c r="K290" s="336"/>
      <c r="L290" s="337"/>
      <c r="M290" s="6"/>
      <c r="N290" s="7"/>
      <c r="O290" s="335"/>
      <c r="P290" s="336"/>
      <c r="Q290" s="336"/>
      <c r="R290" s="336"/>
      <c r="S290" s="336"/>
      <c r="T290" s="337"/>
      <c r="U290" s="335"/>
      <c r="V290" s="336"/>
      <c r="W290" s="336"/>
      <c r="X290" s="336"/>
      <c r="Y290" s="338"/>
      <c r="Z290" s="160"/>
    </row>
    <row r="291" spans="1:26" ht="30" customHeight="1" x14ac:dyDescent="0.15">
      <c r="B291" s="160"/>
      <c r="E291" s="331"/>
      <c r="F291" s="332"/>
      <c r="G291" s="333"/>
      <c r="H291" s="334" t="s">
        <v>121</v>
      </c>
      <c r="I291" s="335" t="s">
        <v>184</v>
      </c>
      <c r="J291" s="336"/>
      <c r="K291" s="336"/>
      <c r="L291" s="337"/>
      <c r="M291" s="6"/>
      <c r="N291" s="7"/>
      <c r="O291" s="335"/>
      <c r="P291" s="336"/>
      <c r="Q291" s="336"/>
      <c r="R291" s="336"/>
      <c r="S291" s="336"/>
      <c r="T291" s="337"/>
      <c r="U291" s="335"/>
      <c r="V291" s="336"/>
      <c r="W291" s="336"/>
      <c r="X291" s="336"/>
      <c r="Y291" s="338"/>
      <c r="Z291" s="160"/>
    </row>
    <row r="292" spans="1:26" ht="30" customHeight="1" x14ac:dyDescent="0.15">
      <c r="B292" s="160"/>
      <c r="E292" s="331"/>
      <c r="F292" s="332"/>
      <c r="G292" s="333"/>
      <c r="H292" s="334" t="s">
        <v>122</v>
      </c>
      <c r="I292" s="335" t="s">
        <v>185</v>
      </c>
      <c r="J292" s="336"/>
      <c r="K292" s="336"/>
      <c r="L292" s="337"/>
      <c r="M292" s="6"/>
      <c r="N292" s="7"/>
      <c r="O292" s="335"/>
      <c r="P292" s="336"/>
      <c r="Q292" s="336"/>
      <c r="R292" s="336"/>
      <c r="S292" s="336"/>
      <c r="T292" s="337"/>
      <c r="U292" s="335"/>
      <c r="V292" s="336"/>
      <c r="W292" s="336"/>
      <c r="X292" s="336"/>
      <c r="Y292" s="338"/>
      <c r="Z292" s="160"/>
    </row>
    <row r="293" spans="1:26" ht="30" customHeight="1" x14ac:dyDescent="0.15">
      <c r="B293" s="160"/>
      <c r="E293" s="331"/>
      <c r="F293" s="332"/>
      <c r="G293" s="333"/>
      <c r="H293" s="334" t="s">
        <v>123</v>
      </c>
      <c r="I293" s="335" t="s">
        <v>186</v>
      </c>
      <c r="J293" s="336"/>
      <c r="K293" s="336"/>
      <c r="L293" s="337"/>
      <c r="M293" s="6"/>
      <c r="N293" s="7"/>
      <c r="O293" s="335"/>
      <c r="P293" s="336"/>
      <c r="Q293" s="336"/>
      <c r="R293" s="336"/>
      <c r="S293" s="336"/>
      <c r="T293" s="337"/>
      <c r="U293" s="335"/>
      <c r="V293" s="336"/>
      <c r="W293" s="336"/>
      <c r="X293" s="336"/>
      <c r="Y293" s="338"/>
      <c r="Z293" s="160"/>
    </row>
    <row r="294" spans="1:26" ht="30" customHeight="1" x14ac:dyDescent="0.15">
      <c r="B294" s="160"/>
      <c r="E294" s="331"/>
      <c r="F294" s="332"/>
      <c r="G294" s="333"/>
      <c r="H294" s="334" t="s">
        <v>124</v>
      </c>
      <c r="I294" s="335" t="s">
        <v>187</v>
      </c>
      <c r="J294" s="336"/>
      <c r="K294" s="336"/>
      <c r="L294" s="337"/>
      <c r="M294" s="6"/>
      <c r="N294" s="7"/>
      <c r="O294" s="335"/>
      <c r="P294" s="336"/>
      <c r="Q294" s="336"/>
      <c r="R294" s="336"/>
      <c r="S294" s="336"/>
      <c r="T294" s="337"/>
      <c r="U294" s="335"/>
      <c r="V294" s="336"/>
      <c r="W294" s="336"/>
      <c r="X294" s="336"/>
      <c r="Y294" s="338"/>
      <c r="Z294" s="160"/>
    </row>
    <row r="295" spans="1:26" ht="30" customHeight="1" x14ac:dyDescent="0.15">
      <c r="B295" s="160"/>
      <c r="E295" s="331"/>
      <c r="F295" s="332"/>
      <c r="G295" s="333"/>
      <c r="H295" s="334" t="s">
        <v>125</v>
      </c>
      <c r="I295" s="335" t="s">
        <v>188</v>
      </c>
      <c r="J295" s="336"/>
      <c r="K295" s="336"/>
      <c r="L295" s="337"/>
      <c r="M295" s="6"/>
      <c r="N295" s="7"/>
      <c r="O295" s="335"/>
      <c r="P295" s="336"/>
      <c r="Q295" s="336"/>
      <c r="R295" s="336"/>
      <c r="S295" s="336"/>
      <c r="T295" s="337"/>
      <c r="U295" s="335"/>
      <c r="V295" s="336"/>
      <c r="W295" s="336"/>
      <c r="X295" s="336"/>
      <c r="Y295" s="338"/>
      <c r="Z295" s="160"/>
    </row>
    <row r="296" spans="1:26" ht="30" customHeight="1" x14ac:dyDescent="0.15">
      <c r="B296" s="160"/>
      <c r="E296" s="331"/>
      <c r="F296" s="332"/>
      <c r="G296" s="333"/>
      <c r="H296" s="334" t="s">
        <v>126</v>
      </c>
      <c r="I296" s="335" t="s">
        <v>189</v>
      </c>
      <c r="J296" s="336"/>
      <c r="K296" s="336"/>
      <c r="L296" s="337"/>
      <c r="M296" s="6"/>
      <c r="N296" s="7"/>
      <c r="O296" s="335"/>
      <c r="P296" s="336"/>
      <c r="Q296" s="336"/>
      <c r="R296" s="336"/>
      <c r="S296" s="336"/>
      <c r="T296" s="337"/>
      <c r="U296" s="335"/>
      <c r="V296" s="336"/>
      <c r="W296" s="336"/>
      <c r="X296" s="336"/>
      <c r="Y296" s="338"/>
      <c r="Z296" s="160"/>
    </row>
    <row r="297" spans="1:26" ht="30" customHeight="1" x14ac:dyDescent="0.15">
      <c r="B297" s="160"/>
      <c r="E297" s="331"/>
      <c r="F297" s="332"/>
      <c r="G297" s="333"/>
      <c r="H297" s="334" t="s">
        <v>127</v>
      </c>
      <c r="I297" s="335" t="s">
        <v>190</v>
      </c>
      <c r="J297" s="336"/>
      <c r="K297" s="336"/>
      <c r="L297" s="337"/>
      <c r="M297" s="6"/>
      <c r="N297" s="7"/>
      <c r="O297" s="335"/>
      <c r="P297" s="336"/>
      <c r="Q297" s="336"/>
      <c r="R297" s="336"/>
      <c r="S297" s="336"/>
      <c r="T297" s="337"/>
      <c r="U297" s="335"/>
      <c r="V297" s="336"/>
      <c r="W297" s="336"/>
      <c r="X297" s="336"/>
      <c r="Y297" s="338"/>
      <c r="Z297" s="160"/>
    </row>
    <row r="298" spans="1:26" ht="30" customHeight="1" x14ac:dyDescent="0.15">
      <c r="B298" s="160"/>
      <c r="E298" s="331"/>
      <c r="F298" s="332"/>
      <c r="G298" s="333"/>
      <c r="H298" s="334" t="s">
        <v>128</v>
      </c>
      <c r="I298" s="335" t="s">
        <v>191</v>
      </c>
      <c r="J298" s="336"/>
      <c r="K298" s="336"/>
      <c r="L298" s="337"/>
      <c r="M298" s="6"/>
      <c r="N298" s="7"/>
      <c r="O298" s="335"/>
      <c r="P298" s="336"/>
      <c r="Q298" s="336"/>
      <c r="R298" s="336"/>
      <c r="S298" s="336"/>
      <c r="T298" s="337"/>
      <c r="U298" s="335" t="s">
        <v>413</v>
      </c>
      <c r="V298" s="336"/>
      <c r="W298" s="336"/>
      <c r="X298" s="336"/>
      <c r="Y298" s="338"/>
      <c r="Z298" s="160"/>
    </row>
    <row r="299" spans="1:26" ht="30" customHeight="1" x14ac:dyDescent="0.15">
      <c r="A299" s="330">
        <f>IFERROR(IF(OR(AND($M299="○",TRIM($O299)=""),LEN($O299)&gt;100),1001,0),3)</f>
        <v>0</v>
      </c>
      <c r="B299" s="160"/>
      <c r="E299" s="339"/>
      <c r="F299" s="340"/>
      <c r="G299" s="341"/>
      <c r="H299" s="351" t="s">
        <v>129</v>
      </c>
      <c r="I299" s="343" t="s">
        <v>489</v>
      </c>
      <c r="J299" s="344"/>
      <c r="K299" s="344"/>
      <c r="L299" s="345"/>
      <c r="M299" s="10"/>
      <c r="N299" s="11"/>
      <c r="O299" s="80"/>
      <c r="P299" s="81"/>
      <c r="Q299" s="81"/>
      <c r="R299" s="81"/>
      <c r="S299" s="81"/>
      <c r="T299" s="82"/>
      <c r="U299" s="343"/>
      <c r="V299" s="344"/>
      <c r="W299" s="344"/>
      <c r="X299" s="344"/>
      <c r="Y299" s="352"/>
      <c r="Z299" s="160"/>
    </row>
    <row r="300" spans="1:26" ht="30" customHeight="1" x14ac:dyDescent="0.15">
      <c r="B300" s="160"/>
      <c r="E300" s="322" t="s">
        <v>459</v>
      </c>
      <c r="F300" s="323"/>
      <c r="G300" s="324"/>
      <c r="H300" s="350" t="s">
        <v>447</v>
      </c>
      <c r="I300" s="326" t="s">
        <v>334</v>
      </c>
      <c r="J300" s="327"/>
      <c r="K300" s="327"/>
      <c r="L300" s="328"/>
      <c r="M300" s="4"/>
      <c r="N300" s="5"/>
      <c r="O300" s="326" t="s">
        <v>368</v>
      </c>
      <c r="P300" s="327"/>
      <c r="Q300" s="327"/>
      <c r="R300" s="327"/>
      <c r="S300" s="327"/>
      <c r="T300" s="328"/>
      <c r="U300" s="326" t="s">
        <v>414</v>
      </c>
      <c r="V300" s="327"/>
      <c r="W300" s="327"/>
      <c r="X300" s="327"/>
      <c r="Y300" s="329"/>
      <c r="Z300" s="160"/>
    </row>
    <row r="301" spans="1:26" ht="30" customHeight="1" x14ac:dyDescent="0.15">
      <c r="B301" s="160"/>
      <c r="E301" s="331"/>
      <c r="F301" s="332"/>
      <c r="G301" s="333"/>
      <c r="H301" s="334" t="s">
        <v>448</v>
      </c>
      <c r="I301" s="335" t="s">
        <v>192</v>
      </c>
      <c r="J301" s="336"/>
      <c r="K301" s="336"/>
      <c r="L301" s="337"/>
      <c r="M301" s="6"/>
      <c r="N301" s="7"/>
      <c r="O301" s="335"/>
      <c r="P301" s="336"/>
      <c r="Q301" s="336"/>
      <c r="R301" s="336"/>
      <c r="S301" s="336"/>
      <c r="T301" s="337"/>
      <c r="U301" s="335"/>
      <c r="V301" s="336"/>
      <c r="W301" s="336"/>
      <c r="X301" s="336"/>
      <c r="Y301" s="338"/>
      <c r="Z301" s="160"/>
    </row>
    <row r="302" spans="1:26" ht="30" customHeight="1" x14ac:dyDescent="0.15">
      <c r="B302" s="160"/>
      <c r="E302" s="331"/>
      <c r="F302" s="332"/>
      <c r="G302" s="333"/>
      <c r="H302" s="334" t="s">
        <v>119</v>
      </c>
      <c r="I302" s="335" t="s">
        <v>193</v>
      </c>
      <c r="J302" s="336"/>
      <c r="K302" s="336"/>
      <c r="L302" s="337"/>
      <c r="M302" s="6"/>
      <c r="N302" s="7"/>
      <c r="O302" s="335"/>
      <c r="P302" s="336"/>
      <c r="Q302" s="336"/>
      <c r="R302" s="336"/>
      <c r="S302" s="336"/>
      <c r="T302" s="337"/>
      <c r="U302" s="335"/>
      <c r="V302" s="336"/>
      <c r="W302" s="336"/>
      <c r="X302" s="336"/>
      <c r="Y302" s="338"/>
      <c r="Z302" s="160"/>
    </row>
    <row r="303" spans="1:26" ht="30" customHeight="1" x14ac:dyDescent="0.15">
      <c r="B303" s="160"/>
      <c r="E303" s="331"/>
      <c r="F303" s="332"/>
      <c r="G303" s="333"/>
      <c r="H303" s="334" t="s">
        <v>120</v>
      </c>
      <c r="I303" s="335" t="s">
        <v>194</v>
      </c>
      <c r="J303" s="336"/>
      <c r="K303" s="336"/>
      <c r="L303" s="337"/>
      <c r="M303" s="6"/>
      <c r="N303" s="7"/>
      <c r="O303" s="335" t="s">
        <v>369</v>
      </c>
      <c r="P303" s="336"/>
      <c r="Q303" s="336"/>
      <c r="R303" s="336"/>
      <c r="S303" s="336"/>
      <c r="T303" s="337"/>
      <c r="U303" s="335"/>
      <c r="V303" s="336"/>
      <c r="W303" s="336"/>
      <c r="X303" s="336"/>
      <c r="Y303" s="338"/>
      <c r="Z303" s="160"/>
    </row>
    <row r="304" spans="1:26" ht="30" customHeight="1" x14ac:dyDescent="0.15">
      <c r="B304" s="160"/>
      <c r="E304" s="339"/>
      <c r="F304" s="340"/>
      <c r="G304" s="341"/>
      <c r="H304" s="351" t="s">
        <v>121</v>
      </c>
      <c r="I304" s="343" t="s">
        <v>195</v>
      </c>
      <c r="J304" s="344"/>
      <c r="K304" s="344"/>
      <c r="L304" s="345"/>
      <c r="M304" s="10"/>
      <c r="N304" s="11"/>
      <c r="O304" s="343" t="s">
        <v>370</v>
      </c>
      <c r="P304" s="344"/>
      <c r="Q304" s="344"/>
      <c r="R304" s="344"/>
      <c r="S304" s="344"/>
      <c r="T304" s="345"/>
      <c r="U304" s="343"/>
      <c r="V304" s="344"/>
      <c r="W304" s="344"/>
      <c r="X304" s="344"/>
      <c r="Y304" s="352"/>
      <c r="Z304" s="160"/>
    </row>
    <row r="305" spans="1:26" ht="30" customHeight="1" x14ac:dyDescent="0.15">
      <c r="B305" s="160"/>
      <c r="E305" s="322" t="s">
        <v>460</v>
      </c>
      <c r="F305" s="323"/>
      <c r="G305" s="324"/>
      <c r="H305" s="350" t="s">
        <v>447</v>
      </c>
      <c r="I305" s="326" t="s">
        <v>196</v>
      </c>
      <c r="J305" s="327"/>
      <c r="K305" s="327"/>
      <c r="L305" s="328"/>
      <c r="M305" s="4"/>
      <c r="N305" s="5"/>
      <c r="O305" s="326"/>
      <c r="P305" s="327"/>
      <c r="Q305" s="327"/>
      <c r="R305" s="327"/>
      <c r="S305" s="327"/>
      <c r="T305" s="328"/>
      <c r="U305" s="326"/>
      <c r="V305" s="327"/>
      <c r="W305" s="327"/>
      <c r="X305" s="327"/>
      <c r="Y305" s="329"/>
      <c r="Z305" s="160"/>
    </row>
    <row r="306" spans="1:26" ht="30" customHeight="1" x14ac:dyDescent="0.15">
      <c r="B306" s="160"/>
      <c r="E306" s="331"/>
      <c r="F306" s="332"/>
      <c r="G306" s="333"/>
      <c r="H306" s="334" t="s">
        <v>448</v>
      </c>
      <c r="I306" s="335" t="s">
        <v>335</v>
      </c>
      <c r="J306" s="336"/>
      <c r="K306" s="336"/>
      <c r="L306" s="337"/>
      <c r="M306" s="6"/>
      <c r="N306" s="7"/>
      <c r="O306" s="335"/>
      <c r="P306" s="336"/>
      <c r="Q306" s="336"/>
      <c r="R306" s="336"/>
      <c r="S306" s="336"/>
      <c r="T306" s="337"/>
      <c r="U306" s="335"/>
      <c r="V306" s="336"/>
      <c r="W306" s="336"/>
      <c r="X306" s="336"/>
      <c r="Y306" s="338"/>
      <c r="Z306" s="160"/>
    </row>
    <row r="307" spans="1:26" ht="30" customHeight="1" x14ac:dyDescent="0.15">
      <c r="B307" s="160"/>
      <c r="E307" s="331"/>
      <c r="F307" s="332"/>
      <c r="G307" s="333"/>
      <c r="H307" s="334" t="s">
        <v>119</v>
      </c>
      <c r="I307" s="335" t="s">
        <v>336</v>
      </c>
      <c r="J307" s="336"/>
      <c r="K307" s="336"/>
      <c r="L307" s="337"/>
      <c r="M307" s="6"/>
      <c r="N307" s="7"/>
      <c r="O307" s="335"/>
      <c r="P307" s="336"/>
      <c r="Q307" s="336"/>
      <c r="R307" s="336"/>
      <c r="S307" s="336"/>
      <c r="T307" s="337"/>
      <c r="U307" s="335"/>
      <c r="V307" s="336"/>
      <c r="W307" s="336"/>
      <c r="X307" s="336"/>
      <c r="Y307" s="338"/>
      <c r="Z307" s="160"/>
    </row>
    <row r="308" spans="1:26" ht="30" customHeight="1" x14ac:dyDescent="0.15">
      <c r="B308" s="160"/>
      <c r="E308" s="331"/>
      <c r="F308" s="332"/>
      <c r="G308" s="333"/>
      <c r="H308" s="334" t="s">
        <v>120</v>
      </c>
      <c r="I308" s="335" t="s">
        <v>197</v>
      </c>
      <c r="J308" s="336"/>
      <c r="K308" s="336"/>
      <c r="L308" s="337"/>
      <c r="M308" s="6"/>
      <c r="N308" s="7"/>
      <c r="O308" s="335"/>
      <c r="P308" s="336"/>
      <c r="Q308" s="336"/>
      <c r="R308" s="336"/>
      <c r="S308" s="336"/>
      <c r="T308" s="337"/>
      <c r="U308" s="335"/>
      <c r="V308" s="336"/>
      <c r="W308" s="336"/>
      <c r="X308" s="336"/>
      <c r="Y308" s="338"/>
      <c r="Z308" s="160"/>
    </row>
    <row r="309" spans="1:26" ht="30" customHeight="1" x14ac:dyDescent="0.15">
      <c r="B309" s="160"/>
      <c r="E309" s="331"/>
      <c r="F309" s="332"/>
      <c r="G309" s="333"/>
      <c r="H309" s="334" t="s">
        <v>121</v>
      </c>
      <c r="I309" s="335" t="s">
        <v>198</v>
      </c>
      <c r="J309" s="336"/>
      <c r="K309" s="336"/>
      <c r="L309" s="337"/>
      <c r="M309" s="6"/>
      <c r="N309" s="7"/>
      <c r="O309" s="335"/>
      <c r="P309" s="336"/>
      <c r="Q309" s="336"/>
      <c r="R309" s="336"/>
      <c r="S309" s="336"/>
      <c r="T309" s="337"/>
      <c r="U309" s="335"/>
      <c r="V309" s="336"/>
      <c r="W309" s="336"/>
      <c r="X309" s="336"/>
      <c r="Y309" s="338"/>
      <c r="Z309" s="160"/>
    </row>
    <row r="310" spans="1:26" ht="30" customHeight="1" x14ac:dyDescent="0.15">
      <c r="A310" s="330">
        <f>IFERROR(IF(OR(AND($M310="○",TRIM($O310)=""),LEN($O310)&gt;100),1001,0),3)</f>
        <v>0</v>
      </c>
      <c r="B310" s="160"/>
      <c r="E310" s="331"/>
      <c r="F310" s="332"/>
      <c r="G310" s="333"/>
      <c r="H310" s="334" t="s">
        <v>122</v>
      </c>
      <c r="I310" s="335" t="s">
        <v>490</v>
      </c>
      <c r="J310" s="336"/>
      <c r="K310" s="336"/>
      <c r="L310" s="337"/>
      <c r="M310" s="6"/>
      <c r="N310" s="7"/>
      <c r="O310" s="83"/>
      <c r="P310" s="84"/>
      <c r="Q310" s="84"/>
      <c r="R310" s="84"/>
      <c r="S310" s="84"/>
      <c r="T310" s="85"/>
      <c r="U310" s="335"/>
      <c r="V310" s="336"/>
      <c r="W310" s="336"/>
      <c r="X310" s="336"/>
      <c r="Y310" s="338"/>
      <c r="Z310" s="160"/>
    </row>
    <row r="311" spans="1:26" ht="30" customHeight="1" x14ac:dyDescent="0.15">
      <c r="B311" s="160"/>
      <c r="E311" s="339"/>
      <c r="F311" s="340"/>
      <c r="G311" s="341"/>
      <c r="H311" s="351" t="s">
        <v>123</v>
      </c>
      <c r="I311" s="343" t="s">
        <v>199</v>
      </c>
      <c r="J311" s="344"/>
      <c r="K311" s="344"/>
      <c r="L311" s="345"/>
      <c r="M311" s="10"/>
      <c r="N311" s="11"/>
      <c r="O311" s="343" t="s">
        <v>371</v>
      </c>
      <c r="P311" s="344"/>
      <c r="Q311" s="344"/>
      <c r="R311" s="344"/>
      <c r="S311" s="344"/>
      <c r="T311" s="345"/>
      <c r="U311" s="343"/>
      <c r="V311" s="344"/>
      <c r="W311" s="344"/>
      <c r="X311" s="344"/>
      <c r="Y311" s="352"/>
      <c r="Z311" s="160"/>
    </row>
    <row r="312" spans="1:26" ht="30" customHeight="1" x14ac:dyDescent="0.15">
      <c r="B312" s="160"/>
      <c r="E312" s="322" t="s">
        <v>461</v>
      </c>
      <c r="F312" s="323"/>
      <c r="G312" s="324"/>
      <c r="H312" s="350" t="s">
        <v>447</v>
      </c>
      <c r="I312" s="326" t="s">
        <v>200</v>
      </c>
      <c r="J312" s="327"/>
      <c r="K312" s="327"/>
      <c r="L312" s="328"/>
      <c r="M312" s="4"/>
      <c r="N312" s="5"/>
      <c r="O312" s="326"/>
      <c r="P312" s="327"/>
      <c r="Q312" s="327"/>
      <c r="R312" s="327"/>
      <c r="S312" s="327"/>
      <c r="T312" s="328"/>
      <c r="U312" s="326"/>
      <c r="V312" s="327"/>
      <c r="W312" s="327"/>
      <c r="X312" s="327"/>
      <c r="Y312" s="329"/>
      <c r="Z312" s="160"/>
    </row>
    <row r="313" spans="1:26" ht="30" customHeight="1" x14ac:dyDescent="0.15">
      <c r="B313" s="160"/>
      <c r="E313" s="331"/>
      <c r="F313" s="332"/>
      <c r="G313" s="333"/>
      <c r="H313" s="334" t="s">
        <v>448</v>
      </c>
      <c r="I313" s="335" t="s">
        <v>201</v>
      </c>
      <c r="J313" s="336"/>
      <c r="K313" s="336"/>
      <c r="L313" s="337"/>
      <c r="M313" s="6"/>
      <c r="N313" s="7"/>
      <c r="O313" s="335" t="s">
        <v>372</v>
      </c>
      <c r="P313" s="336"/>
      <c r="Q313" s="336"/>
      <c r="R313" s="336"/>
      <c r="S313" s="336"/>
      <c r="T313" s="337"/>
      <c r="U313" s="335"/>
      <c r="V313" s="336"/>
      <c r="W313" s="336"/>
      <c r="X313" s="336"/>
      <c r="Y313" s="338"/>
      <c r="Z313" s="160"/>
    </row>
    <row r="314" spans="1:26" ht="30" customHeight="1" x14ac:dyDescent="0.15">
      <c r="C314" s="129"/>
      <c r="D314" s="160"/>
      <c r="E314" s="331"/>
      <c r="F314" s="332"/>
      <c r="G314" s="333"/>
      <c r="H314" s="334" t="s">
        <v>119</v>
      </c>
      <c r="I314" s="335" t="s">
        <v>202</v>
      </c>
      <c r="J314" s="336"/>
      <c r="K314" s="336"/>
      <c r="L314" s="337"/>
      <c r="M314" s="6"/>
      <c r="N314" s="7"/>
      <c r="O314" s="335"/>
      <c r="P314" s="336"/>
      <c r="Q314" s="336"/>
      <c r="R314" s="336"/>
      <c r="S314" s="336"/>
      <c r="T314" s="337"/>
      <c r="U314" s="335"/>
      <c r="V314" s="336"/>
      <c r="W314" s="336"/>
      <c r="X314" s="336"/>
      <c r="Y314" s="338"/>
      <c r="Z314" s="160"/>
    </row>
    <row r="315" spans="1:26" ht="30" customHeight="1" x14ac:dyDescent="0.15">
      <c r="C315" s="129"/>
      <c r="E315" s="331"/>
      <c r="F315" s="332"/>
      <c r="G315" s="333"/>
      <c r="H315" s="334" t="s">
        <v>120</v>
      </c>
      <c r="I315" s="335" t="s">
        <v>203</v>
      </c>
      <c r="J315" s="336"/>
      <c r="K315" s="336"/>
      <c r="L315" s="337"/>
      <c r="M315" s="6"/>
      <c r="N315" s="7"/>
      <c r="O315" s="335" t="s">
        <v>373</v>
      </c>
      <c r="P315" s="336"/>
      <c r="Q315" s="336"/>
      <c r="R315" s="336"/>
      <c r="S315" s="336"/>
      <c r="T315" s="337"/>
      <c r="U315" s="335"/>
      <c r="V315" s="336"/>
      <c r="W315" s="336"/>
      <c r="X315" s="336"/>
      <c r="Y315" s="338"/>
      <c r="Z315" s="160"/>
    </row>
    <row r="316" spans="1:26" ht="30" customHeight="1" x14ac:dyDescent="0.15">
      <c r="A316" s="330">
        <f>IFERROR(IF(OR(AND($M316="○",TRIM($O316)=""),LEN($O316)&gt;100),1001,0),3)</f>
        <v>0</v>
      </c>
      <c r="C316" s="129"/>
      <c r="E316" s="339"/>
      <c r="F316" s="340"/>
      <c r="G316" s="341"/>
      <c r="H316" s="351" t="s">
        <v>121</v>
      </c>
      <c r="I316" s="343" t="s">
        <v>489</v>
      </c>
      <c r="J316" s="344"/>
      <c r="K316" s="344"/>
      <c r="L316" s="345"/>
      <c r="M316" s="10"/>
      <c r="N316" s="11"/>
      <c r="O316" s="80"/>
      <c r="P316" s="81"/>
      <c r="Q316" s="81"/>
      <c r="R316" s="81"/>
      <c r="S316" s="81"/>
      <c r="T316" s="82"/>
      <c r="U316" s="343"/>
      <c r="V316" s="344"/>
      <c r="W316" s="344"/>
      <c r="X316" s="344"/>
      <c r="Y316" s="352"/>
      <c r="Z316" s="160"/>
    </row>
    <row r="317" spans="1:26" ht="30" customHeight="1" x14ac:dyDescent="0.15">
      <c r="C317" s="129"/>
      <c r="E317" s="322" t="s">
        <v>462</v>
      </c>
      <c r="F317" s="323"/>
      <c r="G317" s="324"/>
      <c r="H317" s="350" t="s">
        <v>447</v>
      </c>
      <c r="I317" s="326" t="s">
        <v>204</v>
      </c>
      <c r="J317" s="327"/>
      <c r="K317" s="327"/>
      <c r="L317" s="328"/>
      <c r="M317" s="4"/>
      <c r="N317" s="5"/>
      <c r="O317" s="326" t="s">
        <v>374</v>
      </c>
      <c r="P317" s="327"/>
      <c r="Q317" s="327"/>
      <c r="R317" s="327"/>
      <c r="S317" s="327"/>
      <c r="T317" s="328"/>
      <c r="U317" s="326"/>
      <c r="V317" s="327"/>
      <c r="W317" s="327"/>
      <c r="X317" s="327"/>
      <c r="Y317" s="329"/>
      <c r="Z317" s="160"/>
    </row>
    <row r="318" spans="1:26" ht="30" customHeight="1" x14ac:dyDescent="0.15">
      <c r="C318" s="129"/>
      <c r="E318" s="331"/>
      <c r="F318" s="332"/>
      <c r="G318" s="333"/>
      <c r="H318" s="334" t="s">
        <v>448</v>
      </c>
      <c r="I318" s="335" t="s">
        <v>205</v>
      </c>
      <c r="J318" s="336"/>
      <c r="K318" s="336"/>
      <c r="L318" s="337"/>
      <c r="M318" s="6"/>
      <c r="N318" s="7"/>
      <c r="O318" s="335"/>
      <c r="P318" s="336"/>
      <c r="Q318" s="336"/>
      <c r="R318" s="336"/>
      <c r="S318" s="336"/>
      <c r="T318" s="337"/>
      <c r="U318" s="335"/>
      <c r="V318" s="336"/>
      <c r="W318" s="336"/>
      <c r="X318" s="336"/>
      <c r="Y318" s="338"/>
      <c r="Z318" s="160"/>
    </row>
    <row r="319" spans="1:26" ht="30" customHeight="1" x14ac:dyDescent="0.15">
      <c r="C319" s="129"/>
      <c r="E319" s="331"/>
      <c r="F319" s="332"/>
      <c r="G319" s="333"/>
      <c r="H319" s="334" t="s">
        <v>119</v>
      </c>
      <c r="I319" s="335" t="s">
        <v>206</v>
      </c>
      <c r="J319" s="336"/>
      <c r="K319" s="336"/>
      <c r="L319" s="337"/>
      <c r="M319" s="6"/>
      <c r="N319" s="7"/>
      <c r="O319" s="335" t="s">
        <v>375</v>
      </c>
      <c r="P319" s="336"/>
      <c r="Q319" s="336"/>
      <c r="R319" s="336"/>
      <c r="S319" s="336"/>
      <c r="T319" s="337"/>
      <c r="U319" s="335"/>
      <c r="V319" s="336"/>
      <c r="W319" s="336"/>
      <c r="X319" s="336"/>
      <c r="Y319" s="338"/>
      <c r="Z319" s="160"/>
    </row>
    <row r="320" spans="1:26" ht="30" customHeight="1" x14ac:dyDescent="0.15">
      <c r="C320" s="129"/>
      <c r="E320" s="331"/>
      <c r="F320" s="332"/>
      <c r="G320" s="333"/>
      <c r="H320" s="334" t="s">
        <v>120</v>
      </c>
      <c r="I320" s="335" t="s">
        <v>207</v>
      </c>
      <c r="J320" s="336"/>
      <c r="K320" s="336"/>
      <c r="L320" s="337"/>
      <c r="M320" s="6"/>
      <c r="N320" s="7"/>
      <c r="O320" s="335"/>
      <c r="P320" s="336"/>
      <c r="Q320" s="336"/>
      <c r="R320" s="336"/>
      <c r="S320" s="336"/>
      <c r="T320" s="337"/>
      <c r="U320" s="335"/>
      <c r="V320" s="336"/>
      <c r="W320" s="336"/>
      <c r="X320" s="336"/>
      <c r="Y320" s="338"/>
      <c r="Z320" s="160"/>
    </row>
    <row r="321" spans="3:26" ht="30" customHeight="1" x14ac:dyDescent="0.15">
      <c r="C321" s="129"/>
      <c r="E321" s="339"/>
      <c r="F321" s="340"/>
      <c r="G321" s="341"/>
      <c r="H321" s="351" t="s">
        <v>121</v>
      </c>
      <c r="I321" s="343" t="s">
        <v>208</v>
      </c>
      <c r="J321" s="344"/>
      <c r="K321" s="344"/>
      <c r="L321" s="345"/>
      <c r="M321" s="10"/>
      <c r="N321" s="11"/>
      <c r="O321" s="343"/>
      <c r="P321" s="344"/>
      <c r="Q321" s="344"/>
      <c r="R321" s="344"/>
      <c r="S321" s="344"/>
      <c r="T321" s="345"/>
      <c r="U321" s="343"/>
      <c r="V321" s="344"/>
      <c r="W321" s="344"/>
      <c r="X321" s="344"/>
      <c r="Y321" s="352"/>
      <c r="Z321" s="160"/>
    </row>
    <row r="322" spans="3:26" ht="30" customHeight="1" x14ac:dyDescent="0.15">
      <c r="C322" s="129"/>
      <c r="E322" s="322" t="s">
        <v>463</v>
      </c>
      <c r="F322" s="323"/>
      <c r="G322" s="324"/>
      <c r="H322" s="350" t="s">
        <v>447</v>
      </c>
      <c r="I322" s="326" t="s">
        <v>209</v>
      </c>
      <c r="J322" s="327"/>
      <c r="K322" s="327"/>
      <c r="L322" s="328"/>
      <c r="M322" s="4"/>
      <c r="N322" s="5"/>
      <c r="O322" s="326"/>
      <c r="P322" s="327"/>
      <c r="Q322" s="327"/>
      <c r="R322" s="327"/>
      <c r="S322" s="327"/>
      <c r="T322" s="328"/>
      <c r="U322" s="326"/>
      <c r="V322" s="327"/>
      <c r="W322" s="327"/>
      <c r="X322" s="327"/>
      <c r="Y322" s="329"/>
      <c r="Z322" s="160"/>
    </row>
    <row r="323" spans="3:26" ht="30" customHeight="1" x14ac:dyDescent="0.15">
      <c r="C323" s="129"/>
      <c r="E323" s="339"/>
      <c r="F323" s="340"/>
      <c r="G323" s="341"/>
      <c r="H323" s="351" t="s">
        <v>448</v>
      </c>
      <c r="I323" s="343" t="s">
        <v>210</v>
      </c>
      <c r="J323" s="344"/>
      <c r="K323" s="344"/>
      <c r="L323" s="345"/>
      <c r="M323" s="10"/>
      <c r="N323" s="11"/>
      <c r="O323" s="343" t="s">
        <v>376</v>
      </c>
      <c r="P323" s="344"/>
      <c r="Q323" s="344"/>
      <c r="R323" s="344"/>
      <c r="S323" s="344"/>
      <c r="T323" s="345"/>
      <c r="U323" s="343"/>
      <c r="V323" s="344"/>
      <c r="W323" s="344"/>
      <c r="X323" s="344"/>
      <c r="Y323" s="352"/>
      <c r="Z323" s="160"/>
    </row>
    <row r="324" spans="3:26" ht="30" customHeight="1" x14ac:dyDescent="0.15">
      <c r="C324" s="129"/>
      <c r="E324" s="322" t="s">
        <v>464</v>
      </c>
      <c r="F324" s="323"/>
      <c r="G324" s="324"/>
      <c r="H324" s="350" t="s">
        <v>447</v>
      </c>
      <c r="I324" s="326" t="s">
        <v>211</v>
      </c>
      <c r="J324" s="327"/>
      <c r="K324" s="327"/>
      <c r="L324" s="328"/>
      <c r="M324" s="4"/>
      <c r="N324" s="5"/>
      <c r="O324" s="326"/>
      <c r="P324" s="327"/>
      <c r="Q324" s="327"/>
      <c r="R324" s="327"/>
      <c r="S324" s="327"/>
      <c r="T324" s="328"/>
      <c r="U324" s="326"/>
      <c r="V324" s="327"/>
      <c r="W324" s="327"/>
      <c r="X324" s="327"/>
      <c r="Y324" s="329"/>
      <c r="Z324" s="160"/>
    </row>
    <row r="325" spans="3:26" ht="30" customHeight="1" x14ac:dyDescent="0.15">
      <c r="C325" s="129"/>
      <c r="E325" s="331"/>
      <c r="F325" s="332"/>
      <c r="G325" s="333"/>
      <c r="H325" s="334" t="s">
        <v>448</v>
      </c>
      <c r="I325" s="335" t="s">
        <v>212</v>
      </c>
      <c r="J325" s="336"/>
      <c r="K325" s="336"/>
      <c r="L325" s="337"/>
      <c r="M325" s="6"/>
      <c r="N325" s="7"/>
      <c r="O325" s="335" t="s">
        <v>377</v>
      </c>
      <c r="P325" s="336"/>
      <c r="Q325" s="336"/>
      <c r="R325" s="336"/>
      <c r="S325" s="336"/>
      <c r="T325" s="337"/>
      <c r="U325" s="335"/>
      <c r="V325" s="336"/>
      <c r="W325" s="336"/>
      <c r="X325" s="336"/>
      <c r="Y325" s="338"/>
      <c r="Z325" s="160"/>
    </row>
    <row r="326" spans="3:26" ht="30" customHeight="1" x14ac:dyDescent="0.15">
      <c r="C326" s="129"/>
      <c r="E326" s="339"/>
      <c r="F326" s="340"/>
      <c r="G326" s="341"/>
      <c r="H326" s="351" t="s">
        <v>119</v>
      </c>
      <c r="I326" s="343" t="s">
        <v>213</v>
      </c>
      <c r="J326" s="344"/>
      <c r="K326" s="344"/>
      <c r="L326" s="345"/>
      <c r="M326" s="10"/>
      <c r="N326" s="11"/>
      <c r="O326" s="343" t="s">
        <v>378</v>
      </c>
      <c r="P326" s="344"/>
      <c r="Q326" s="344"/>
      <c r="R326" s="344"/>
      <c r="S326" s="344"/>
      <c r="T326" s="345"/>
      <c r="U326" s="343"/>
      <c r="V326" s="344"/>
      <c r="W326" s="344"/>
      <c r="X326" s="344"/>
      <c r="Y326" s="352"/>
      <c r="Z326" s="160"/>
    </row>
    <row r="327" spans="3:26" ht="30" customHeight="1" x14ac:dyDescent="0.15">
      <c r="C327" s="129"/>
      <c r="E327" s="354" t="s">
        <v>465</v>
      </c>
      <c r="F327" s="355"/>
      <c r="G327" s="356"/>
      <c r="H327" s="357" t="s">
        <v>447</v>
      </c>
      <c r="I327" s="319" t="s">
        <v>214</v>
      </c>
      <c r="J327" s="320"/>
      <c r="K327" s="320"/>
      <c r="L327" s="358"/>
      <c r="M327" s="12"/>
      <c r="N327" s="13"/>
      <c r="O327" s="319"/>
      <c r="P327" s="320"/>
      <c r="Q327" s="320"/>
      <c r="R327" s="320"/>
      <c r="S327" s="320"/>
      <c r="T327" s="358"/>
      <c r="U327" s="319"/>
      <c r="V327" s="320"/>
      <c r="W327" s="320"/>
      <c r="X327" s="320"/>
      <c r="Y327" s="321"/>
      <c r="Z327" s="160"/>
    </row>
    <row r="328" spans="3:26" ht="30" customHeight="1" x14ac:dyDescent="0.15">
      <c r="C328" s="129"/>
      <c r="E328" s="322" t="s">
        <v>466</v>
      </c>
      <c r="F328" s="323"/>
      <c r="G328" s="324"/>
      <c r="H328" s="350" t="s">
        <v>447</v>
      </c>
      <c r="I328" s="326" t="s">
        <v>215</v>
      </c>
      <c r="J328" s="327"/>
      <c r="K328" s="327"/>
      <c r="L328" s="328"/>
      <c r="M328" s="4"/>
      <c r="N328" s="5"/>
      <c r="O328" s="326" t="s">
        <v>379</v>
      </c>
      <c r="P328" s="327"/>
      <c r="Q328" s="327"/>
      <c r="R328" s="327"/>
      <c r="S328" s="327"/>
      <c r="T328" s="328"/>
      <c r="U328" s="326"/>
      <c r="V328" s="327"/>
      <c r="W328" s="327"/>
      <c r="X328" s="327"/>
      <c r="Y328" s="329"/>
      <c r="Z328" s="160"/>
    </row>
    <row r="329" spans="3:26" ht="30" customHeight="1" x14ac:dyDescent="0.15">
      <c r="C329" s="129"/>
      <c r="E329" s="331"/>
      <c r="F329" s="332"/>
      <c r="G329" s="333"/>
      <c r="H329" s="334" t="s">
        <v>448</v>
      </c>
      <c r="I329" s="335" t="s">
        <v>216</v>
      </c>
      <c r="J329" s="336"/>
      <c r="K329" s="336"/>
      <c r="L329" s="337"/>
      <c r="M329" s="6"/>
      <c r="N329" s="7"/>
      <c r="O329" s="335"/>
      <c r="P329" s="336"/>
      <c r="Q329" s="336"/>
      <c r="R329" s="336"/>
      <c r="S329" s="336"/>
      <c r="T329" s="337"/>
      <c r="U329" s="335"/>
      <c r="V329" s="336"/>
      <c r="W329" s="336"/>
      <c r="X329" s="336"/>
      <c r="Y329" s="338"/>
      <c r="Z329" s="160"/>
    </row>
    <row r="330" spans="3:26" ht="30" customHeight="1" x14ac:dyDescent="0.15">
      <c r="C330" s="129"/>
      <c r="E330" s="331"/>
      <c r="F330" s="332"/>
      <c r="G330" s="333"/>
      <c r="H330" s="334" t="s">
        <v>119</v>
      </c>
      <c r="I330" s="335" t="s">
        <v>217</v>
      </c>
      <c r="J330" s="336"/>
      <c r="K330" s="336"/>
      <c r="L330" s="337"/>
      <c r="M330" s="6"/>
      <c r="N330" s="7"/>
      <c r="O330" s="335" t="s">
        <v>380</v>
      </c>
      <c r="P330" s="336"/>
      <c r="Q330" s="336"/>
      <c r="R330" s="336"/>
      <c r="S330" s="336"/>
      <c r="T330" s="337"/>
      <c r="U330" s="335"/>
      <c r="V330" s="336"/>
      <c r="W330" s="336"/>
      <c r="X330" s="336"/>
      <c r="Y330" s="338"/>
      <c r="Z330" s="160"/>
    </row>
    <row r="331" spans="3:26" ht="30" customHeight="1" x14ac:dyDescent="0.15">
      <c r="C331" s="129"/>
      <c r="E331" s="331"/>
      <c r="F331" s="332"/>
      <c r="G331" s="333"/>
      <c r="H331" s="334" t="s">
        <v>120</v>
      </c>
      <c r="I331" s="335" t="s">
        <v>218</v>
      </c>
      <c r="J331" s="336"/>
      <c r="K331" s="336"/>
      <c r="L331" s="337"/>
      <c r="M331" s="6"/>
      <c r="N331" s="7"/>
      <c r="O331" s="335"/>
      <c r="P331" s="336"/>
      <c r="Q331" s="336"/>
      <c r="R331" s="336"/>
      <c r="S331" s="336"/>
      <c r="T331" s="337"/>
      <c r="U331" s="335"/>
      <c r="V331" s="336"/>
      <c r="W331" s="336"/>
      <c r="X331" s="336"/>
      <c r="Y331" s="338"/>
      <c r="Z331" s="160"/>
    </row>
    <row r="332" spans="3:26" ht="30" customHeight="1" x14ac:dyDescent="0.15">
      <c r="C332" s="129"/>
      <c r="E332" s="339"/>
      <c r="F332" s="340"/>
      <c r="G332" s="341"/>
      <c r="H332" s="351" t="s">
        <v>121</v>
      </c>
      <c r="I332" s="343" t="s">
        <v>219</v>
      </c>
      <c r="J332" s="344"/>
      <c r="K332" s="344"/>
      <c r="L332" s="345"/>
      <c r="M332" s="10"/>
      <c r="N332" s="11"/>
      <c r="O332" s="343" t="s">
        <v>381</v>
      </c>
      <c r="P332" s="344"/>
      <c r="Q332" s="344"/>
      <c r="R332" s="344"/>
      <c r="S332" s="344"/>
      <c r="T332" s="345"/>
      <c r="U332" s="343"/>
      <c r="V332" s="344"/>
      <c r="W332" s="344"/>
      <c r="X332" s="344"/>
      <c r="Y332" s="352"/>
      <c r="Z332" s="160"/>
    </row>
    <row r="333" spans="3:26" ht="30" customHeight="1" x14ac:dyDescent="0.15">
      <c r="C333" s="129"/>
      <c r="E333" s="354" t="s">
        <v>467</v>
      </c>
      <c r="F333" s="355"/>
      <c r="G333" s="356"/>
      <c r="H333" s="357" t="s">
        <v>447</v>
      </c>
      <c r="I333" s="319" t="s">
        <v>220</v>
      </c>
      <c r="J333" s="320"/>
      <c r="K333" s="320"/>
      <c r="L333" s="358"/>
      <c r="M333" s="12"/>
      <c r="N333" s="13"/>
      <c r="O333" s="319"/>
      <c r="P333" s="320"/>
      <c r="Q333" s="320"/>
      <c r="R333" s="320"/>
      <c r="S333" s="320"/>
      <c r="T333" s="358"/>
      <c r="U333" s="319"/>
      <c r="V333" s="320"/>
      <c r="W333" s="320"/>
      <c r="X333" s="320"/>
      <c r="Y333" s="321"/>
      <c r="Z333" s="160"/>
    </row>
    <row r="334" spans="3:26" ht="30" customHeight="1" x14ac:dyDescent="0.15">
      <c r="C334" s="129"/>
      <c r="E334" s="322" t="s">
        <v>468</v>
      </c>
      <c r="F334" s="323"/>
      <c r="G334" s="324"/>
      <c r="H334" s="350" t="s">
        <v>447</v>
      </c>
      <c r="I334" s="326" t="s">
        <v>221</v>
      </c>
      <c r="J334" s="327"/>
      <c r="K334" s="327"/>
      <c r="L334" s="328"/>
      <c r="M334" s="4"/>
      <c r="N334" s="5"/>
      <c r="O334" s="326"/>
      <c r="P334" s="327"/>
      <c r="Q334" s="327"/>
      <c r="R334" s="327"/>
      <c r="S334" s="327"/>
      <c r="T334" s="328"/>
      <c r="U334" s="326"/>
      <c r="V334" s="327"/>
      <c r="W334" s="327"/>
      <c r="X334" s="327"/>
      <c r="Y334" s="329"/>
      <c r="Z334" s="160"/>
    </row>
    <row r="335" spans="3:26" ht="30" customHeight="1" x14ac:dyDescent="0.15">
      <c r="C335" s="129"/>
      <c r="E335" s="339"/>
      <c r="F335" s="340"/>
      <c r="G335" s="341"/>
      <c r="H335" s="351" t="s">
        <v>448</v>
      </c>
      <c r="I335" s="343" t="s">
        <v>222</v>
      </c>
      <c r="J335" s="344"/>
      <c r="K335" s="344"/>
      <c r="L335" s="345"/>
      <c r="M335" s="10"/>
      <c r="N335" s="11"/>
      <c r="O335" s="343"/>
      <c r="P335" s="344"/>
      <c r="Q335" s="344"/>
      <c r="R335" s="344"/>
      <c r="S335" s="344"/>
      <c r="T335" s="345"/>
      <c r="U335" s="343"/>
      <c r="V335" s="344"/>
      <c r="W335" s="344"/>
      <c r="X335" s="344"/>
      <c r="Y335" s="352"/>
      <c r="Z335" s="160"/>
    </row>
    <row r="336" spans="3:26" ht="30" customHeight="1" x14ac:dyDescent="0.15">
      <c r="C336" s="129"/>
      <c r="E336" s="322" t="s">
        <v>469</v>
      </c>
      <c r="F336" s="323"/>
      <c r="G336" s="324"/>
      <c r="H336" s="350" t="s">
        <v>447</v>
      </c>
      <c r="I336" s="326" t="s">
        <v>223</v>
      </c>
      <c r="J336" s="327"/>
      <c r="K336" s="327"/>
      <c r="L336" s="328"/>
      <c r="M336" s="4"/>
      <c r="N336" s="5"/>
      <c r="O336" s="326" t="s">
        <v>382</v>
      </c>
      <c r="P336" s="327"/>
      <c r="Q336" s="327"/>
      <c r="R336" s="327"/>
      <c r="S336" s="327"/>
      <c r="T336" s="328"/>
      <c r="U336" s="326"/>
      <c r="V336" s="327"/>
      <c r="W336" s="327"/>
      <c r="X336" s="327"/>
      <c r="Y336" s="329"/>
      <c r="Z336" s="160"/>
    </row>
    <row r="337" spans="3:26" ht="30" customHeight="1" x14ac:dyDescent="0.15">
      <c r="C337" s="129"/>
      <c r="E337" s="331"/>
      <c r="F337" s="332"/>
      <c r="G337" s="333"/>
      <c r="H337" s="334" t="s">
        <v>448</v>
      </c>
      <c r="I337" s="335" t="s">
        <v>224</v>
      </c>
      <c r="J337" s="336"/>
      <c r="K337" s="336"/>
      <c r="L337" s="337"/>
      <c r="M337" s="6"/>
      <c r="N337" s="7"/>
      <c r="O337" s="335" t="s">
        <v>383</v>
      </c>
      <c r="P337" s="336"/>
      <c r="Q337" s="336"/>
      <c r="R337" s="336"/>
      <c r="S337" s="336"/>
      <c r="T337" s="337"/>
      <c r="U337" s="335"/>
      <c r="V337" s="336"/>
      <c r="W337" s="336"/>
      <c r="X337" s="336"/>
      <c r="Y337" s="338"/>
      <c r="Z337" s="160"/>
    </row>
    <row r="338" spans="3:26" ht="30" customHeight="1" x14ac:dyDescent="0.15">
      <c r="C338" s="129"/>
      <c r="E338" s="331"/>
      <c r="F338" s="332"/>
      <c r="G338" s="333"/>
      <c r="H338" s="334" t="s">
        <v>119</v>
      </c>
      <c r="I338" s="335" t="s">
        <v>225</v>
      </c>
      <c r="J338" s="336"/>
      <c r="K338" s="336"/>
      <c r="L338" s="337"/>
      <c r="M338" s="6"/>
      <c r="N338" s="7"/>
      <c r="O338" s="335" t="s">
        <v>384</v>
      </c>
      <c r="P338" s="336"/>
      <c r="Q338" s="336"/>
      <c r="R338" s="336"/>
      <c r="S338" s="336"/>
      <c r="T338" s="337"/>
      <c r="U338" s="335"/>
      <c r="V338" s="336"/>
      <c r="W338" s="336"/>
      <c r="X338" s="336"/>
      <c r="Y338" s="338"/>
      <c r="Z338" s="160"/>
    </row>
    <row r="339" spans="3:26" ht="30" customHeight="1" x14ac:dyDescent="0.15">
      <c r="C339" s="129"/>
      <c r="E339" s="331"/>
      <c r="F339" s="332"/>
      <c r="G339" s="333"/>
      <c r="H339" s="334" t="s">
        <v>120</v>
      </c>
      <c r="I339" s="335" t="s">
        <v>226</v>
      </c>
      <c r="J339" s="336"/>
      <c r="K339" s="336"/>
      <c r="L339" s="337"/>
      <c r="M339" s="6"/>
      <c r="N339" s="7"/>
      <c r="O339" s="335"/>
      <c r="P339" s="336"/>
      <c r="Q339" s="336"/>
      <c r="R339" s="336"/>
      <c r="S339" s="336"/>
      <c r="T339" s="337"/>
      <c r="U339" s="335"/>
      <c r="V339" s="336"/>
      <c r="W339" s="336"/>
      <c r="X339" s="336"/>
      <c r="Y339" s="338"/>
      <c r="Z339" s="160"/>
    </row>
    <row r="340" spans="3:26" ht="30" customHeight="1" x14ac:dyDescent="0.15">
      <c r="C340" s="129"/>
      <c r="E340" s="331"/>
      <c r="F340" s="332"/>
      <c r="G340" s="333"/>
      <c r="H340" s="334" t="s">
        <v>121</v>
      </c>
      <c r="I340" s="335" t="s">
        <v>227</v>
      </c>
      <c r="J340" s="336"/>
      <c r="K340" s="336"/>
      <c r="L340" s="337"/>
      <c r="M340" s="6"/>
      <c r="N340" s="7"/>
      <c r="O340" s="335" t="s">
        <v>385</v>
      </c>
      <c r="P340" s="336"/>
      <c r="Q340" s="336"/>
      <c r="R340" s="336"/>
      <c r="S340" s="336"/>
      <c r="T340" s="337"/>
      <c r="U340" s="335"/>
      <c r="V340" s="336"/>
      <c r="W340" s="336"/>
      <c r="X340" s="336"/>
      <c r="Y340" s="338"/>
      <c r="Z340" s="160"/>
    </row>
    <row r="341" spans="3:26" ht="30" customHeight="1" x14ac:dyDescent="0.15">
      <c r="C341" s="129"/>
      <c r="E341" s="331"/>
      <c r="F341" s="332"/>
      <c r="G341" s="333"/>
      <c r="H341" s="334" t="s">
        <v>122</v>
      </c>
      <c r="I341" s="335" t="s">
        <v>228</v>
      </c>
      <c r="J341" s="336"/>
      <c r="K341" s="336"/>
      <c r="L341" s="337"/>
      <c r="M341" s="6"/>
      <c r="N341" s="7"/>
      <c r="O341" s="335"/>
      <c r="P341" s="336"/>
      <c r="Q341" s="336"/>
      <c r="R341" s="336"/>
      <c r="S341" s="336"/>
      <c r="T341" s="337"/>
      <c r="U341" s="335"/>
      <c r="V341" s="336"/>
      <c r="W341" s="336"/>
      <c r="X341" s="336"/>
      <c r="Y341" s="338"/>
      <c r="Z341" s="160"/>
    </row>
    <row r="342" spans="3:26" ht="30" customHeight="1" x14ac:dyDescent="0.15">
      <c r="C342" s="129"/>
      <c r="E342" s="331"/>
      <c r="F342" s="332"/>
      <c r="G342" s="333"/>
      <c r="H342" s="334" t="s">
        <v>123</v>
      </c>
      <c r="I342" s="335" t="s">
        <v>229</v>
      </c>
      <c r="J342" s="336"/>
      <c r="K342" s="336"/>
      <c r="L342" s="337"/>
      <c r="M342" s="6"/>
      <c r="N342" s="7"/>
      <c r="O342" s="335" t="s">
        <v>386</v>
      </c>
      <c r="P342" s="336"/>
      <c r="Q342" s="336"/>
      <c r="R342" s="336"/>
      <c r="S342" s="336"/>
      <c r="T342" s="337"/>
      <c r="U342" s="335"/>
      <c r="V342" s="336"/>
      <c r="W342" s="336"/>
      <c r="X342" s="336"/>
      <c r="Y342" s="338"/>
      <c r="Z342" s="160"/>
    </row>
    <row r="343" spans="3:26" ht="30" customHeight="1" x14ac:dyDescent="0.15">
      <c r="C343" s="129"/>
      <c r="E343" s="331"/>
      <c r="F343" s="332"/>
      <c r="G343" s="333"/>
      <c r="H343" s="334" t="s">
        <v>124</v>
      </c>
      <c r="I343" s="335" t="s">
        <v>230</v>
      </c>
      <c r="J343" s="336"/>
      <c r="K343" s="336"/>
      <c r="L343" s="337"/>
      <c r="M343" s="6"/>
      <c r="N343" s="7"/>
      <c r="O343" s="335" t="s">
        <v>492</v>
      </c>
      <c r="P343" s="336"/>
      <c r="Q343" s="336"/>
      <c r="R343" s="336"/>
      <c r="S343" s="336"/>
      <c r="T343" s="337"/>
      <c r="U343" s="335"/>
      <c r="V343" s="336"/>
      <c r="W343" s="336"/>
      <c r="X343" s="336"/>
      <c r="Y343" s="338"/>
      <c r="Z343" s="160"/>
    </row>
    <row r="344" spans="3:26" ht="30" customHeight="1" x14ac:dyDescent="0.15">
      <c r="C344" s="129"/>
      <c r="E344" s="331"/>
      <c r="F344" s="332"/>
      <c r="G344" s="333"/>
      <c r="H344" s="334" t="s">
        <v>125</v>
      </c>
      <c r="I344" s="335" t="s">
        <v>231</v>
      </c>
      <c r="J344" s="336"/>
      <c r="K344" s="336"/>
      <c r="L344" s="337"/>
      <c r="M344" s="6"/>
      <c r="N344" s="7"/>
      <c r="O344" s="335" t="s">
        <v>387</v>
      </c>
      <c r="P344" s="336"/>
      <c r="Q344" s="336"/>
      <c r="R344" s="336"/>
      <c r="S344" s="336"/>
      <c r="T344" s="337"/>
      <c r="U344" s="335"/>
      <c r="V344" s="336"/>
      <c r="W344" s="336"/>
      <c r="X344" s="336"/>
      <c r="Y344" s="338"/>
      <c r="Z344" s="160"/>
    </row>
    <row r="345" spans="3:26" ht="30" customHeight="1" x14ac:dyDescent="0.15">
      <c r="C345" s="129"/>
      <c r="E345" s="331"/>
      <c r="F345" s="332"/>
      <c r="G345" s="333"/>
      <c r="H345" s="334" t="s">
        <v>126</v>
      </c>
      <c r="I345" s="335" t="s">
        <v>232</v>
      </c>
      <c r="J345" s="336"/>
      <c r="K345" s="336"/>
      <c r="L345" s="337"/>
      <c r="M345" s="6"/>
      <c r="N345" s="7"/>
      <c r="O345" s="335" t="s">
        <v>388</v>
      </c>
      <c r="P345" s="336"/>
      <c r="Q345" s="336"/>
      <c r="R345" s="336"/>
      <c r="S345" s="336"/>
      <c r="T345" s="337"/>
      <c r="U345" s="335"/>
      <c r="V345" s="336"/>
      <c r="W345" s="336"/>
      <c r="X345" s="336"/>
      <c r="Y345" s="338"/>
      <c r="Z345" s="160"/>
    </row>
    <row r="346" spans="3:26" ht="30" customHeight="1" x14ac:dyDescent="0.15">
      <c r="C346" s="129"/>
      <c r="E346" s="339"/>
      <c r="F346" s="340"/>
      <c r="G346" s="341"/>
      <c r="H346" s="351" t="s">
        <v>127</v>
      </c>
      <c r="I346" s="343" t="s">
        <v>233</v>
      </c>
      <c r="J346" s="344"/>
      <c r="K346" s="344"/>
      <c r="L346" s="345"/>
      <c r="M346" s="10"/>
      <c r="N346" s="11"/>
      <c r="O346" s="343" t="s">
        <v>389</v>
      </c>
      <c r="P346" s="344"/>
      <c r="Q346" s="344"/>
      <c r="R346" s="344"/>
      <c r="S346" s="344"/>
      <c r="T346" s="345"/>
      <c r="U346" s="343"/>
      <c r="V346" s="344"/>
      <c r="W346" s="344"/>
      <c r="X346" s="344"/>
      <c r="Y346" s="352"/>
      <c r="Z346" s="160"/>
    </row>
    <row r="347" spans="3:26" ht="30" customHeight="1" x14ac:dyDescent="0.15">
      <c r="C347" s="129"/>
      <c r="E347" s="322" t="s">
        <v>470</v>
      </c>
      <c r="F347" s="323"/>
      <c r="G347" s="324"/>
      <c r="H347" s="350" t="s">
        <v>447</v>
      </c>
      <c r="I347" s="326" t="s">
        <v>234</v>
      </c>
      <c r="J347" s="327"/>
      <c r="K347" s="327"/>
      <c r="L347" s="328"/>
      <c r="M347" s="4"/>
      <c r="N347" s="5"/>
      <c r="O347" s="326"/>
      <c r="P347" s="327"/>
      <c r="Q347" s="327"/>
      <c r="R347" s="327"/>
      <c r="S347" s="327"/>
      <c r="T347" s="328"/>
      <c r="U347" s="326"/>
      <c r="V347" s="327"/>
      <c r="W347" s="327"/>
      <c r="X347" s="327"/>
      <c r="Y347" s="329"/>
      <c r="Z347" s="160"/>
    </row>
    <row r="348" spans="3:26" ht="30" customHeight="1" x14ac:dyDescent="0.15">
      <c r="C348" s="129"/>
      <c r="E348" s="331"/>
      <c r="F348" s="332"/>
      <c r="G348" s="333"/>
      <c r="H348" s="334" t="s">
        <v>448</v>
      </c>
      <c r="I348" s="335" t="s">
        <v>235</v>
      </c>
      <c r="J348" s="336"/>
      <c r="K348" s="336"/>
      <c r="L348" s="337"/>
      <c r="M348" s="6"/>
      <c r="N348" s="7"/>
      <c r="O348" s="335"/>
      <c r="P348" s="336"/>
      <c r="Q348" s="336"/>
      <c r="R348" s="336"/>
      <c r="S348" s="336"/>
      <c r="T348" s="337"/>
      <c r="U348" s="335"/>
      <c r="V348" s="336"/>
      <c r="W348" s="336"/>
      <c r="X348" s="336"/>
      <c r="Y348" s="338"/>
      <c r="Z348" s="160"/>
    </row>
    <row r="349" spans="3:26" ht="30" customHeight="1" x14ac:dyDescent="0.15">
      <c r="C349" s="129"/>
      <c r="E349" s="331"/>
      <c r="F349" s="332"/>
      <c r="G349" s="333"/>
      <c r="H349" s="334" t="s">
        <v>119</v>
      </c>
      <c r="I349" s="335" t="s">
        <v>167</v>
      </c>
      <c r="J349" s="336"/>
      <c r="K349" s="336"/>
      <c r="L349" s="337"/>
      <c r="M349" s="6"/>
      <c r="N349" s="7"/>
      <c r="O349" s="335"/>
      <c r="P349" s="336"/>
      <c r="Q349" s="336"/>
      <c r="R349" s="336"/>
      <c r="S349" s="336"/>
      <c r="T349" s="337"/>
      <c r="U349" s="335"/>
      <c r="V349" s="336"/>
      <c r="W349" s="336"/>
      <c r="X349" s="336"/>
      <c r="Y349" s="338"/>
      <c r="Z349" s="160"/>
    </row>
    <row r="350" spans="3:26" ht="30" customHeight="1" x14ac:dyDescent="0.15">
      <c r="C350" s="129"/>
      <c r="E350" s="331"/>
      <c r="F350" s="332"/>
      <c r="G350" s="333"/>
      <c r="H350" s="334" t="s">
        <v>120</v>
      </c>
      <c r="I350" s="335" t="s">
        <v>236</v>
      </c>
      <c r="J350" s="336"/>
      <c r="K350" s="336"/>
      <c r="L350" s="337"/>
      <c r="M350" s="6"/>
      <c r="N350" s="7"/>
      <c r="O350" s="335"/>
      <c r="P350" s="336"/>
      <c r="Q350" s="336"/>
      <c r="R350" s="336"/>
      <c r="S350" s="336"/>
      <c r="T350" s="337"/>
      <c r="U350" s="335"/>
      <c r="V350" s="336"/>
      <c r="W350" s="336"/>
      <c r="X350" s="336"/>
      <c r="Y350" s="338"/>
      <c r="Z350" s="160"/>
    </row>
    <row r="351" spans="3:26" ht="30" customHeight="1" x14ac:dyDescent="0.15">
      <c r="C351" s="129"/>
      <c r="E351" s="339"/>
      <c r="F351" s="340"/>
      <c r="G351" s="341"/>
      <c r="H351" s="351" t="s">
        <v>121</v>
      </c>
      <c r="I351" s="343" t="s">
        <v>237</v>
      </c>
      <c r="J351" s="344"/>
      <c r="K351" s="344"/>
      <c r="L351" s="345"/>
      <c r="M351" s="10"/>
      <c r="N351" s="11"/>
      <c r="O351" s="343"/>
      <c r="P351" s="344"/>
      <c r="Q351" s="344"/>
      <c r="R351" s="344"/>
      <c r="S351" s="344"/>
      <c r="T351" s="345"/>
      <c r="U351" s="343"/>
      <c r="V351" s="344"/>
      <c r="W351" s="344"/>
      <c r="X351" s="344"/>
      <c r="Y351" s="352"/>
      <c r="Z351" s="160"/>
    </row>
    <row r="352" spans="3:26" ht="30" customHeight="1" x14ac:dyDescent="0.15">
      <c r="C352" s="129"/>
      <c r="E352" s="322" t="s">
        <v>471</v>
      </c>
      <c r="F352" s="323"/>
      <c r="G352" s="324"/>
      <c r="H352" s="350" t="s">
        <v>447</v>
      </c>
      <c r="I352" s="326" t="s">
        <v>238</v>
      </c>
      <c r="J352" s="327"/>
      <c r="K352" s="327"/>
      <c r="L352" s="328"/>
      <c r="M352" s="4"/>
      <c r="N352" s="5"/>
      <c r="O352" s="326" t="s">
        <v>390</v>
      </c>
      <c r="P352" s="327"/>
      <c r="Q352" s="327"/>
      <c r="R352" s="327"/>
      <c r="S352" s="327"/>
      <c r="T352" s="328"/>
      <c r="U352" s="326"/>
      <c r="V352" s="327"/>
      <c r="W352" s="327"/>
      <c r="X352" s="327"/>
      <c r="Y352" s="329"/>
      <c r="Z352" s="160"/>
    </row>
    <row r="353" spans="1:26" ht="30" customHeight="1" x14ac:dyDescent="0.15">
      <c r="C353" s="129"/>
      <c r="E353" s="331"/>
      <c r="F353" s="332"/>
      <c r="G353" s="333"/>
      <c r="H353" s="334" t="s">
        <v>448</v>
      </c>
      <c r="I353" s="335" t="s">
        <v>239</v>
      </c>
      <c r="J353" s="336"/>
      <c r="K353" s="336"/>
      <c r="L353" s="337"/>
      <c r="M353" s="6"/>
      <c r="N353" s="7"/>
      <c r="O353" s="335" t="s">
        <v>391</v>
      </c>
      <c r="P353" s="336"/>
      <c r="Q353" s="336"/>
      <c r="R353" s="336"/>
      <c r="S353" s="336"/>
      <c r="T353" s="337"/>
      <c r="U353" s="335"/>
      <c r="V353" s="336"/>
      <c r="W353" s="336"/>
      <c r="X353" s="336"/>
      <c r="Y353" s="338"/>
      <c r="Z353" s="160"/>
    </row>
    <row r="354" spans="1:26" ht="30" customHeight="1" x14ac:dyDescent="0.15">
      <c r="C354" s="129"/>
      <c r="E354" s="331"/>
      <c r="F354" s="332"/>
      <c r="G354" s="333"/>
      <c r="H354" s="334" t="s">
        <v>119</v>
      </c>
      <c r="I354" s="335" t="s">
        <v>240</v>
      </c>
      <c r="J354" s="336"/>
      <c r="K354" s="336"/>
      <c r="L354" s="337"/>
      <c r="M354" s="6"/>
      <c r="N354" s="7"/>
      <c r="O354" s="335"/>
      <c r="P354" s="336"/>
      <c r="Q354" s="336"/>
      <c r="R354" s="336"/>
      <c r="S354" s="336"/>
      <c r="T354" s="337"/>
      <c r="U354" s="335"/>
      <c r="V354" s="336"/>
      <c r="W354" s="336"/>
      <c r="X354" s="336"/>
      <c r="Y354" s="338"/>
      <c r="Z354" s="160"/>
    </row>
    <row r="355" spans="1:26" ht="30" customHeight="1" x14ac:dyDescent="0.15">
      <c r="A355" s="330">
        <f>IFERROR(IF(OR(AND($M355="○",TRIM($O355)=""),LEN($O355)&gt;100),1001,0),3)</f>
        <v>0</v>
      </c>
      <c r="C355" s="129"/>
      <c r="E355" s="339"/>
      <c r="F355" s="340"/>
      <c r="G355" s="341"/>
      <c r="H355" s="351" t="s">
        <v>120</v>
      </c>
      <c r="I355" s="343" t="s">
        <v>489</v>
      </c>
      <c r="J355" s="344"/>
      <c r="K355" s="344"/>
      <c r="L355" s="345"/>
      <c r="M355" s="10"/>
      <c r="N355" s="11"/>
      <c r="O355" s="80"/>
      <c r="P355" s="81"/>
      <c r="Q355" s="81"/>
      <c r="R355" s="81"/>
      <c r="S355" s="81"/>
      <c r="T355" s="82"/>
      <c r="U355" s="343"/>
      <c r="V355" s="344"/>
      <c r="W355" s="344"/>
      <c r="X355" s="344"/>
      <c r="Y355" s="352"/>
      <c r="Z355" s="160"/>
    </row>
    <row r="356" spans="1:26" ht="30" customHeight="1" x14ac:dyDescent="0.15">
      <c r="C356" s="129"/>
      <c r="E356" s="322" t="s">
        <v>472</v>
      </c>
      <c r="F356" s="323"/>
      <c r="G356" s="324"/>
      <c r="H356" s="350" t="s">
        <v>447</v>
      </c>
      <c r="I356" s="326" t="s">
        <v>241</v>
      </c>
      <c r="J356" s="327"/>
      <c r="K356" s="327"/>
      <c r="L356" s="328"/>
      <c r="M356" s="4"/>
      <c r="N356" s="5"/>
      <c r="O356" s="326"/>
      <c r="P356" s="327"/>
      <c r="Q356" s="327"/>
      <c r="R356" s="327"/>
      <c r="S356" s="327"/>
      <c r="T356" s="328"/>
      <c r="U356" s="326"/>
      <c r="V356" s="327"/>
      <c r="W356" s="327"/>
      <c r="X356" s="327"/>
      <c r="Y356" s="329"/>
      <c r="Z356" s="160"/>
    </row>
    <row r="357" spans="1:26" ht="30" customHeight="1" x14ac:dyDescent="0.15">
      <c r="C357" s="129"/>
      <c r="E357" s="331"/>
      <c r="F357" s="332"/>
      <c r="G357" s="333"/>
      <c r="H357" s="334" t="s">
        <v>448</v>
      </c>
      <c r="I357" s="335" t="s">
        <v>242</v>
      </c>
      <c r="J357" s="336"/>
      <c r="K357" s="336"/>
      <c r="L357" s="337"/>
      <c r="M357" s="6"/>
      <c r="N357" s="7"/>
      <c r="O357" s="335"/>
      <c r="P357" s="336"/>
      <c r="Q357" s="336"/>
      <c r="R357" s="336"/>
      <c r="S357" s="336"/>
      <c r="T357" s="337"/>
      <c r="U357" s="335"/>
      <c r="V357" s="336"/>
      <c r="W357" s="336"/>
      <c r="X357" s="336"/>
      <c r="Y357" s="338"/>
      <c r="Z357" s="160"/>
    </row>
    <row r="358" spans="1:26" ht="30" customHeight="1" x14ac:dyDescent="0.15">
      <c r="C358" s="129"/>
      <c r="E358" s="331"/>
      <c r="F358" s="332"/>
      <c r="G358" s="333"/>
      <c r="H358" s="334" t="s">
        <v>119</v>
      </c>
      <c r="I358" s="335" t="s">
        <v>243</v>
      </c>
      <c r="J358" s="336"/>
      <c r="K358" s="336"/>
      <c r="L358" s="337"/>
      <c r="M358" s="6"/>
      <c r="N358" s="7"/>
      <c r="O358" s="335"/>
      <c r="P358" s="336"/>
      <c r="Q358" s="336"/>
      <c r="R358" s="336"/>
      <c r="S358" s="336"/>
      <c r="T358" s="337"/>
      <c r="U358" s="335"/>
      <c r="V358" s="336"/>
      <c r="W358" s="336"/>
      <c r="X358" s="336"/>
      <c r="Y358" s="338"/>
      <c r="Z358" s="160"/>
    </row>
    <row r="359" spans="1:26" ht="30" customHeight="1" x14ac:dyDescent="0.15">
      <c r="C359" s="129"/>
      <c r="E359" s="331"/>
      <c r="F359" s="332"/>
      <c r="G359" s="333"/>
      <c r="H359" s="334" t="s">
        <v>120</v>
      </c>
      <c r="I359" s="335" t="s">
        <v>244</v>
      </c>
      <c r="J359" s="336"/>
      <c r="K359" s="336"/>
      <c r="L359" s="337"/>
      <c r="M359" s="6"/>
      <c r="N359" s="7"/>
      <c r="O359" s="335"/>
      <c r="P359" s="336"/>
      <c r="Q359" s="336"/>
      <c r="R359" s="336"/>
      <c r="S359" s="336"/>
      <c r="T359" s="337"/>
      <c r="U359" s="335" t="s">
        <v>415</v>
      </c>
      <c r="V359" s="336"/>
      <c r="W359" s="336"/>
      <c r="X359" s="336"/>
      <c r="Y359" s="338"/>
      <c r="Z359" s="160"/>
    </row>
    <row r="360" spans="1:26" ht="30" customHeight="1" x14ac:dyDescent="0.15">
      <c r="C360" s="129"/>
      <c r="E360" s="331"/>
      <c r="F360" s="332"/>
      <c r="G360" s="333"/>
      <c r="H360" s="334" t="s">
        <v>121</v>
      </c>
      <c r="I360" s="335" t="s">
        <v>245</v>
      </c>
      <c r="J360" s="336"/>
      <c r="K360" s="336"/>
      <c r="L360" s="337"/>
      <c r="M360" s="6"/>
      <c r="N360" s="7"/>
      <c r="O360" s="335"/>
      <c r="P360" s="336"/>
      <c r="Q360" s="336"/>
      <c r="R360" s="336"/>
      <c r="S360" s="336"/>
      <c r="T360" s="337"/>
      <c r="U360" s="335"/>
      <c r="V360" s="336"/>
      <c r="W360" s="336"/>
      <c r="X360" s="336"/>
      <c r="Y360" s="338"/>
      <c r="Z360" s="160"/>
    </row>
    <row r="361" spans="1:26" ht="30" customHeight="1" x14ac:dyDescent="0.15">
      <c r="C361" s="129"/>
      <c r="E361" s="331"/>
      <c r="F361" s="332"/>
      <c r="G361" s="333"/>
      <c r="H361" s="334" t="s">
        <v>122</v>
      </c>
      <c r="I361" s="335" t="s">
        <v>246</v>
      </c>
      <c r="J361" s="336"/>
      <c r="K361" s="336"/>
      <c r="L361" s="337"/>
      <c r="M361" s="6"/>
      <c r="N361" s="7"/>
      <c r="O361" s="335"/>
      <c r="P361" s="336"/>
      <c r="Q361" s="336"/>
      <c r="R361" s="336"/>
      <c r="S361" s="336"/>
      <c r="T361" s="337"/>
      <c r="U361" s="335" t="s">
        <v>416</v>
      </c>
      <c r="V361" s="336"/>
      <c r="W361" s="336"/>
      <c r="X361" s="336"/>
      <c r="Y361" s="338"/>
      <c r="Z361" s="160"/>
    </row>
    <row r="362" spans="1:26" ht="30" customHeight="1" x14ac:dyDescent="0.15">
      <c r="C362" s="129"/>
      <c r="E362" s="331"/>
      <c r="F362" s="332"/>
      <c r="G362" s="333"/>
      <c r="H362" s="334" t="s">
        <v>123</v>
      </c>
      <c r="I362" s="335" t="s">
        <v>247</v>
      </c>
      <c r="J362" s="336"/>
      <c r="K362" s="336"/>
      <c r="L362" s="337"/>
      <c r="M362" s="6"/>
      <c r="N362" s="7"/>
      <c r="O362" s="335" t="s">
        <v>392</v>
      </c>
      <c r="P362" s="336"/>
      <c r="Q362" s="336"/>
      <c r="R362" s="336"/>
      <c r="S362" s="336"/>
      <c r="T362" s="337"/>
      <c r="U362" s="335"/>
      <c r="V362" s="336"/>
      <c r="W362" s="336"/>
      <c r="X362" s="336"/>
      <c r="Y362" s="338"/>
      <c r="Z362" s="160"/>
    </row>
    <row r="363" spans="1:26" ht="30" customHeight="1" x14ac:dyDescent="0.15">
      <c r="C363" s="129"/>
      <c r="E363" s="331"/>
      <c r="F363" s="332"/>
      <c r="G363" s="333"/>
      <c r="H363" s="334" t="s">
        <v>124</v>
      </c>
      <c r="I363" s="335" t="s">
        <v>248</v>
      </c>
      <c r="J363" s="336"/>
      <c r="K363" s="336"/>
      <c r="L363" s="337"/>
      <c r="M363" s="6"/>
      <c r="N363" s="7"/>
      <c r="O363" s="335"/>
      <c r="P363" s="336"/>
      <c r="Q363" s="336"/>
      <c r="R363" s="336"/>
      <c r="S363" s="336"/>
      <c r="T363" s="337"/>
      <c r="U363" s="335"/>
      <c r="V363" s="336"/>
      <c r="W363" s="336"/>
      <c r="X363" s="336"/>
      <c r="Y363" s="338"/>
      <c r="Z363" s="160"/>
    </row>
    <row r="364" spans="1:26" ht="30" customHeight="1" x14ac:dyDescent="0.15">
      <c r="C364" s="129"/>
      <c r="E364" s="331"/>
      <c r="F364" s="332"/>
      <c r="G364" s="333"/>
      <c r="H364" s="334" t="s">
        <v>125</v>
      </c>
      <c r="I364" s="335" t="s">
        <v>249</v>
      </c>
      <c r="J364" s="336"/>
      <c r="K364" s="336"/>
      <c r="L364" s="337"/>
      <c r="M364" s="6"/>
      <c r="N364" s="7"/>
      <c r="O364" s="335"/>
      <c r="P364" s="336"/>
      <c r="Q364" s="336"/>
      <c r="R364" s="336"/>
      <c r="S364" s="336"/>
      <c r="T364" s="337"/>
      <c r="U364" s="335" t="s">
        <v>417</v>
      </c>
      <c r="V364" s="336"/>
      <c r="W364" s="336"/>
      <c r="X364" s="336"/>
      <c r="Y364" s="338"/>
      <c r="Z364" s="160"/>
    </row>
    <row r="365" spans="1:26" ht="30" customHeight="1" x14ac:dyDescent="0.15">
      <c r="C365" s="129"/>
      <c r="E365" s="331"/>
      <c r="F365" s="332"/>
      <c r="G365" s="333"/>
      <c r="H365" s="334" t="s">
        <v>126</v>
      </c>
      <c r="I365" s="335" t="s">
        <v>250</v>
      </c>
      <c r="J365" s="336"/>
      <c r="K365" s="336"/>
      <c r="L365" s="337"/>
      <c r="M365" s="6"/>
      <c r="N365" s="7"/>
      <c r="O365" s="335"/>
      <c r="P365" s="336"/>
      <c r="Q365" s="336"/>
      <c r="R365" s="336"/>
      <c r="S365" s="336"/>
      <c r="T365" s="337"/>
      <c r="U365" s="335" t="s">
        <v>418</v>
      </c>
      <c r="V365" s="336"/>
      <c r="W365" s="336"/>
      <c r="X365" s="336"/>
      <c r="Y365" s="338"/>
      <c r="Z365" s="160"/>
    </row>
    <row r="366" spans="1:26" ht="30" customHeight="1" x14ac:dyDescent="0.15">
      <c r="C366" s="129"/>
      <c r="E366" s="331"/>
      <c r="F366" s="332"/>
      <c r="G366" s="333"/>
      <c r="H366" s="334" t="s">
        <v>127</v>
      </c>
      <c r="I366" s="335" t="s">
        <v>251</v>
      </c>
      <c r="J366" s="336"/>
      <c r="K366" s="336"/>
      <c r="L366" s="337"/>
      <c r="M366" s="6"/>
      <c r="N366" s="7"/>
      <c r="O366" s="335"/>
      <c r="P366" s="336"/>
      <c r="Q366" s="336"/>
      <c r="R366" s="336"/>
      <c r="S366" s="336"/>
      <c r="T366" s="337"/>
      <c r="U366" s="335"/>
      <c r="V366" s="336"/>
      <c r="W366" s="336"/>
      <c r="X366" s="336"/>
      <c r="Y366" s="338"/>
      <c r="Z366" s="160"/>
    </row>
    <row r="367" spans="1:26" ht="30" customHeight="1" x14ac:dyDescent="0.15">
      <c r="C367" s="129"/>
      <c r="E367" s="331"/>
      <c r="F367" s="332"/>
      <c r="G367" s="333"/>
      <c r="H367" s="334" t="s">
        <v>128</v>
      </c>
      <c r="I367" s="335" t="s">
        <v>252</v>
      </c>
      <c r="J367" s="336"/>
      <c r="K367" s="336"/>
      <c r="L367" s="337"/>
      <c r="M367" s="6"/>
      <c r="N367" s="7"/>
      <c r="O367" s="335"/>
      <c r="P367" s="336"/>
      <c r="Q367" s="336"/>
      <c r="R367" s="336"/>
      <c r="S367" s="336"/>
      <c r="T367" s="337"/>
      <c r="U367" s="335" t="s">
        <v>419</v>
      </c>
      <c r="V367" s="336"/>
      <c r="W367" s="336"/>
      <c r="X367" s="336"/>
      <c r="Y367" s="338"/>
      <c r="Z367" s="160"/>
    </row>
    <row r="368" spans="1:26" ht="30" customHeight="1" x14ac:dyDescent="0.15">
      <c r="C368" s="129"/>
      <c r="E368" s="331"/>
      <c r="F368" s="332"/>
      <c r="G368" s="333"/>
      <c r="H368" s="334" t="s">
        <v>129</v>
      </c>
      <c r="I368" s="335" t="s">
        <v>253</v>
      </c>
      <c r="J368" s="336"/>
      <c r="K368" s="336"/>
      <c r="L368" s="337"/>
      <c r="M368" s="6"/>
      <c r="N368" s="7"/>
      <c r="O368" s="335"/>
      <c r="P368" s="336"/>
      <c r="Q368" s="336"/>
      <c r="R368" s="336"/>
      <c r="S368" s="336"/>
      <c r="T368" s="337"/>
      <c r="U368" s="335" t="s">
        <v>420</v>
      </c>
      <c r="V368" s="336"/>
      <c r="W368" s="336"/>
      <c r="X368" s="336"/>
      <c r="Y368" s="338"/>
      <c r="Z368" s="160"/>
    </row>
    <row r="369" spans="1:26" ht="30" customHeight="1" x14ac:dyDescent="0.15">
      <c r="C369" s="129"/>
      <c r="E369" s="331"/>
      <c r="F369" s="332"/>
      <c r="G369" s="333"/>
      <c r="H369" s="334" t="s">
        <v>130</v>
      </c>
      <c r="I369" s="335" t="s">
        <v>254</v>
      </c>
      <c r="J369" s="336"/>
      <c r="K369" s="336"/>
      <c r="L369" s="337"/>
      <c r="M369" s="6"/>
      <c r="N369" s="7"/>
      <c r="O369" s="335"/>
      <c r="P369" s="336"/>
      <c r="Q369" s="336"/>
      <c r="R369" s="336"/>
      <c r="S369" s="336"/>
      <c r="T369" s="337"/>
      <c r="U369" s="335" t="s">
        <v>421</v>
      </c>
      <c r="V369" s="336"/>
      <c r="W369" s="336"/>
      <c r="X369" s="336"/>
      <c r="Y369" s="338"/>
      <c r="Z369" s="160"/>
    </row>
    <row r="370" spans="1:26" ht="30" customHeight="1" x14ac:dyDescent="0.15">
      <c r="C370" s="129"/>
      <c r="E370" s="331"/>
      <c r="F370" s="332"/>
      <c r="G370" s="333"/>
      <c r="H370" s="334" t="s">
        <v>131</v>
      </c>
      <c r="I370" s="335" t="s">
        <v>255</v>
      </c>
      <c r="J370" s="336"/>
      <c r="K370" s="336"/>
      <c r="L370" s="337"/>
      <c r="M370" s="6"/>
      <c r="N370" s="7"/>
      <c r="O370" s="335"/>
      <c r="P370" s="336"/>
      <c r="Q370" s="336"/>
      <c r="R370" s="336"/>
      <c r="S370" s="336"/>
      <c r="T370" s="337"/>
      <c r="U370" s="335"/>
      <c r="V370" s="336"/>
      <c r="W370" s="336"/>
      <c r="X370" s="336"/>
      <c r="Y370" s="338"/>
      <c r="Z370" s="160"/>
    </row>
    <row r="371" spans="1:26" ht="30" customHeight="1" x14ac:dyDescent="0.15">
      <c r="C371" s="129"/>
      <c r="E371" s="331"/>
      <c r="F371" s="332"/>
      <c r="G371" s="333"/>
      <c r="H371" s="334" t="s">
        <v>132</v>
      </c>
      <c r="I371" s="335" t="s">
        <v>256</v>
      </c>
      <c r="J371" s="336"/>
      <c r="K371" s="336"/>
      <c r="L371" s="337"/>
      <c r="M371" s="6"/>
      <c r="N371" s="7"/>
      <c r="O371" s="335"/>
      <c r="P371" s="336"/>
      <c r="Q371" s="336"/>
      <c r="R371" s="336"/>
      <c r="S371" s="336"/>
      <c r="T371" s="337"/>
      <c r="U371" s="335" t="s">
        <v>422</v>
      </c>
      <c r="V371" s="336"/>
      <c r="W371" s="336"/>
      <c r="X371" s="336"/>
      <c r="Y371" s="338"/>
      <c r="Z371" s="160"/>
    </row>
    <row r="372" spans="1:26" ht="30" customHeight="1" x14ac:dyDescent="0.15">
      <c r="C372" s="129"/>
      <c r="E372" s="331"/>
      <c r="F372" s="332"/>
      <c r="G372" s="333"/>
      <c r="H372" s="334" t="s">
        <v>133</v>
      </c>
      <c r="I372" s="335" t="s">
        <v>257</v>
      </c>
      <c r="J372" s="336"/>
      <c r="K372" s="336"/>
      <c r="L372" s="337"/>
      <c r="M372" s="6"/>
      <c r="N372" s="7"/>
      <c r="O372" s="335"/>
      <c r="P372" s="336"/>
      <c r="Q372" s="336"/>
      <c r="R372" s="336"/>
      <c r="S372" s="336"/>
      <c r="T372" s="337"/>
      <c r="U372" s="335" t="s">
        <v>423</v>
      </c>
      <c r="V372" s="336"/>
      <c r="W372" s="336"/>
      <c r="X372" s="336"/>
      <c r="Y372" s="338"/>
      <c r="Z372" s="160"/>
    </row>
    <row r="373" spans="1:26" ht="30" customHeight="1" x14ac:dyDescent="0.15">
      <c r="C373" s="129"/>
      <c r="E373" s="331"/>
      <c r="F373" s="332"/>
      <c r="G373" s="333"/>
      <c r="H373" s="334" t="s">
        <v>134</v>
      </c>
      <c r="I373" s="335" t="s">
        <v>258</v>
      </c>
      <c r="J373" s="336"/>
      <c r="K373" s="336"/>
      <c r="L373" s="337"/>
      <c r="M373" s="6"/>
      <c r="N373" s="7"/>
      <c r="O373" s="335"/>
      <c r="P373" s="336"/>
      <c r="Q373" s="336"/>
      <c r="R373" s="336"/>
      <c r="S373" s="336"/>
      <c r="T373" s="337"/>
      <c r="U373" s="335"/>
      <c r="V373" s="336"/>
      <c r="W373" s="336"/>
      <c r="X373" s="336"/>
      <c r="Y373" s="338"/>
      <c r="Z373" s="160"/>
    </row>
    <row r="374" spans="1:26" ht="30" customHeight="1" x14ac:dyDescent="0.15">
      <c r="C374" s="129"/>
      <c r="E374" s="331"/>
      <c r="F374" s="332"/>
      <c r="G374" s="333"/>
      <c r="H374" s="334" t="s">
        <v>135</v>
      </c>
      <c r="I374" s="335" t="s">
        <v>259</v>
      </c>
      <c r="J374" s="336"/>
      <c r="K374" s="336"/>
      <c r="L374" s="337"/>
      <c r="M374" s="6"/>
      <c r="N374" s="7"/>
      <c r="O374" s="335"/>
      <c r="P374" s="336"/>
      <c r="Q374" s="336"/>
      <c r="R374" s="336"/>
      <c r="S374" s="336"/>
      <c r="T374" s="337"/>
      <c r="U374" s="335" t="s">
        <v>415</v>
      </c>
      <c r="V374" s="336"/>
      <c r="W374" s="336"/>
      <c r="X374" s="336"/>
      <c r="Y374" s="338"/>
      <c r="Z374" s="160"/>
    </row>
    <row r="375" spans="1:26" ht="30" customHeight="1" x14ac:dyDescent="0.15">
      <c r="A375" s="330">
        <f>IFERROR(IF(OR(AND($M375="○",TRIM($O375)=""),LEN($O375)&gt;100),1001,0),3)</f>
        <v>0</v>
      </c>
      <c r="C375" s="129"/>
      <c r="E375" s="339"/>
      <c r="F375" s="340"/>
      <c r="G375" s="341"/>
      <c r="H375" s="351" t="s">
        <v>136</v>
      </c>
      <c r="I375" s="343" t="s">
        <v>489</v>
      </c>
      <c r="J375" s="344"/>
      <c r="K375" s="344"/>
      <c r="L375" s="345"/>
      <c r="M375" s="10"/>
      <c r="N375" s="11"/>
      <c r="O375" s="80"/>
      <c r="P375" s="81"/>
      <c r="Q375" s="81"/>
      <c r="R375" s="81"/>
      <c r="S375" s="81"/>
      <c r="T375" s="82"/>
      <c r="U375" s="343"/>
      <c r="V375" s="344"/>
      <c r="W375" s="344"/>
      <c r="X375" s="344"/>
      <c r="Y375" s="352"/>
      <c r="Z375" s="160"/>
    </row>
    <row r="376" spans="1:26" ht="30" customHeight="1" x14ac:dyDescent="0.15">
      <c r="C376" s="129"/>
      <c r="E376" s="322" t="s">
        <v>473</v>
      </c>
      <c r="F376" s="323"/>
      <c r="G376" s="324"/>
      <c r="H376" s="350" t="s">
        <v>447</v>
      </c>
      <c r="I376" s="326" t="s">
        <v>241</v>
      </c>
      <c r="J376" s="327"/>
      <c r="K376" s="327"/>
      <c r="L376" s="328"/>
      <c r="M376" s="4"/>
      <c r="N376" s="5"/>
      <c r="O376" s="326"/>
      <c r="P376" s="327"/>
      <c r="Q376" s="327"/>
      <c r="R376" s="327"/>
      <c r="S376" s="327"/>
      <c r="T376" s="328"/>
      <c r="U376" s="326"/>
      <c r="V376" s="327"/>
      <c r="W376" s="327"/>
      <c r="X376" s="327"/>
      <c r="Y376" s="329"/>
      <c r="Z376" s="160"/>
    </row>
    <row r="377" spans="1:26" ht="30" customHeight="1" x14ac:dyDescent="0.15">
      <c r="C377" s="129"/>
      <c r="E377" s="331"/>
      <c r="F377" s="332"/>
      <c r="G377" s="333"/>
      <c r="H377" s="334" t="s">
        <v>448</v>
      </c>
      <c r="I377" s="335" t="s">
        <v>242</v>
      </c>
      <c r="J377" s="336"/>
      <c r="K377" s="336"/>
      <c r="L377" s="337"/>
      <c r="M377" s="6"/>
      <c r="N377" s="7"/>
      <c r="O377" s="335"/>
      <c r="P377" s="336"/>
      <c r="Q377" s="336"/>
      <c r="R377" s="336"/>
      <c r="S377" s="336"/>
      <c r="T377" s="337"/>
      <c r="U377" s="335"/>
      <c r="V377" s="336"/>
      <c r="W377" s="336"/>
      <c r="X377" s="336"/>
      <c r="Y377" s="338"/>
      <c r="Z377" s="160"/>
    </row>
    <row r="378" spans="1:26" ht="30" customHeight="1" x14ac:dyDescent="0.15">
      <c r="C378" s="129"/>
      <c r="E378" s="331"/>
      <c r="F378" s="332"/>
      <c r="G378" s="333"/>
      <c r="H378" s="334" t="s">
        <v>119</v>
      </c>
      <c r="I378" s="335" t="s">
        <v>243</v>
      </c>
      <c r="J378" s="336"/>
      <c r="K378" s="336"/>
      <c r="L378" s="337"/>
      <c r="M378" s="6"/>
      <c r="N378" s="7"/>
      <c r="O378" s="335"/>
      <c r="P378" s="336"/>
      <c r="Q378" s="336"/>
      <c r="R378" s="336"/>
      <c r="S378" s="336"/>
      <c r="T378" s="337"/>
      <c r="U378" s="335"/>
      <c r="V378" s="336"/>
      <c r="W378" s="336"/>
      <c r="X378" s="336"/>
      <c r="Y378" s="338"/>
      <c r="Z378" s="160"/>
    </row>
    <row r="379" spans="1:26" ht="30" customHeight="1" x14ac:dyDescent="0.15">
      <c r="C379" s="129"/>
      <c r="E379" s="331"/>
      <c r="F379" s="332"/>
      <c r="G379" s="333"/>
      <c r="H379" s="334" t="s">
        <v>120</v>
      </c>
      <c r="I379" s="335" t="s">
        <v>244</v>
      </c>
      <c r="J379" s="336"/>
      <c r="K379" s="336"/>
      <c r="L379" s="337"/>
      <c r="M379" s="6"/>
      <c r="N379" s="7"/>
      <c r="O379" s="335"/>
      <c r="P379" s="336"/>
      <c r="Q379" s="336"/>
      <c r="R379" s="336"/>
      <c r="S379" s="336"/>
      <c r="T379" s="337"/>
      <c r="U379" s="335" t="s">
        <v>415</v>
      </c>
      <c r="V379" s="336"/>
      <c r="W379" s="336"/>
      <c r="X379" s="336"/>
      <c r="Y379" s="338"/>
      <c r="Z379" s="160"/>
    </row>
    <row r="380" spans="1:26" ht="30" customHeight="1" x14ac:dyDescent="0.15">
      <c r="C380" s="129"/>
      <c r="E380" s="331"/>
      <c r="F380" s="332"/>
      <c r="G380" s="333"/>
      <c r="H380" s="334" t="s">
        <v>121</v>
      </c>
      <c r="I380" s="335" t="s">
        <v>245</v>
      </c>
      <c r="J380" s="336"/>
      <c r="K380" s="336"/>
      <c r="L380" s="337"/>
      <c r="M380" s="6"/>
      <c r="N380" s="7"/>
      <c r="O380" s="335"/>
      <c r="P380" s="336"/>
      <c r="Q380" s="336"/>
      <c r="R380" s="336"/>
      <c r="S380" s="336"/>
      <c r="T380" s="337"/>
      <c r="U380" s="335"/>
      <c r="V380" s="336"/>
      <c r="W380" s="336"/>
      <c r="X380" s="336"/>
      <c r="Y380" s="338"/>
      <c r="Z380" s="160"/>
    </row>
    <row r="381" spans="1:26" ht="30" customHeight="1" x14ac:dyDescent="0.15">
      <c r="C381" s="129"/>
      <c r="E381" s="331"/>
      <c r="F381" s="332"/>
      <c r="G381" s="333"/>
      <c r="H381" s="334" t="s">
        <v>122</v>
      </c>
      <c r="I381" s="335" t="s">
        <v>246</v>
      </c>
      <c r="J381" s="336"/>
      <c r="K381" s="336"/>
      <c r="L381" s="337"/>
      <c r="M381" s="6"/>
      <c r="N381" s="7"/>
      <c r="O381" s="335"/>
      <c r="P381" s="336"/>
      <c r="Q381" s="336"/>
      <c r="R381" s="336"/>
      <c r="S381" s="336"/>
      <c r="T381" s="337"/>
      <c r="U381" s="335" t="s">
        <v>416</v>
      </c>
      <c r="V381" s="336"/>
      <c r="W381" s="336"/>
      <c r="X381" s="336"/>
      <c r="Y381" s="338"/>
      <c r="Z381" s="160"/>
    </row>
    <row r="382" spans="1:26" ht="30" customHeight="1" x14ac:dyDescent="0.15">
      <c r="C382" s="129"/>
      <c r="E382" s="331"/>
      <c r="F382" s="332"/>
      <c r="G382" s="333"/>
      <c r="H382" s="334" t="s">
        <v>123</v>
      </c>
      <c r="I382" s="335" t="s">
        <v>247</v>
      </c>
      <c r="J382" s="336"/>
      <c r="K382" s="336"/>
      <c r="L382" s="337"/>
      <c r="M382" s="6"/>
      <c r="N382" s="7"/>
      <c r="O382" s="335" t="s">
        <v>392</v>
      </c>
      <c r="P382" s="336"/>
      <c r="Q382" s="336"/>
      <c r="R382" s="336"/>
      <c r="S382" s="336"/>
      <c r="T382" s="337"/>
      <c r="U382" s="335"/>
      <c r="V382" s="336"/>
      <c r="W382" s="336"/>
      <c r="X382" s="336"/>
      <c r="Y382" s="338"/>
      <c r="Z382" s="160"/>
    </row>
    <row r="383" spans="1:26" ht="30" customHeight="1" x14ac:dyDescent="0.15">
      <c r="C383" s="129"/>
      <c r="E383" s="331"/>
      <c r="F383" s="332"/>
      <c r="G383" s="333"/>
      <c r="H383" s="334" t="s">
        <v>124</v>
      </c>
      <c r="I383" s="335" t="s">
        <v>248</v>
      </c>
      <c r="J383" s="336"/>
      <c r="K383" s="336"/>
      <c r="L383" s="337"/>
      <c r="M383" s="6"/>
      <c r="N383" s="7"/>
      <c r="O383" s="335"/>
      <c r="P383" s="336"/>
      <c r="Q383" s="336"/>
      <c r="R383" s="336"/>
      <c r="S383" s="336"/>
      <c r="T383" s="337"/>
      <c r="U383" s="335"/>
      <c r="V383" s="336"/>
      <c r="W383" s="336"/>
      <c r="X383" s="336"/>
      <c r="Y383" s="338"/>
      <c r="Z383" s="160"/>
    </row>
    <row r="384" spans="1:26" ht="30" customHeight="1" x14ac:dyDescent="0.15">
      <c r="C384" s="129"/>
      <c r="E384" s="331"/>
      <c r="F384" s="332"/>
      <c r="G384" s="333"/>
      <c r="H384" s="334" t="s">
        <v>125</v>
      </c>
      <c r="I384" s="335" t="s">
        <v>249</v>
      </c>
      <c r="J384" s="336"/>
      <c r="K384" s="336"/>
      <c r="L384" s="337"/>
      <c r="M384" s="6"/>
      <c r="N384" s="7"/>
      <c r="O384" s="335"/>
      <c r="P384" s="336"/>
      <c r="Q384" s="336"/>
      <c r="R384" s="336"/>
      <c r="S384" s="336"/>
      <c r="T384" s="337"/>
      <c r="U384" s="335" t="s">
        <v>417</v>
      </c>
      <c r="V384" s="336"/>
      <c r="W384" s="336"/>
      <c r="X384" s="336"/>
      <c r="Y384" s="338"/>
      <c r="Z384" s="160"/>
    </row>
    <row r="385" spans="1:26" ht="30" customHeight="1" x14ac:dyDescent="0.15">
      <c r="C385" s="129"/>
      <c r="E385" s="331"/>
      <c r="F385" s="332"/>
      <c r="G385" s="333"/>
      <c r="H385" s="334" t="s">
        <v>126</v>
      </c>
      <c r="I385" s="335" t="s">
        <v>250</v>
      </c>
      <c r="J385" s="336"/>
      <c r="K385" s="336"/>
      <c r="L385" s="337"/>
      <c r="M385" s="6"/>
      <c r="N385" s="7"/>
      <c r="O385" s="335"/>
      <c r="P385" s="336"/>
      <c r="Q385" s="336"/>
      <c r="R385" s="336"/>
      <c r="S385" s="336"/>
      <c r="T385" s="337"/>
      <c r="U385" s="335" t="s">
        <v>418</v>
      </c>
      <c r="V385" s="336"/>
      <c r="W385" s="336"/>
      <c r="X385" s="336"/>
      <c r="Y385" s="338"/>
      <c r="Z385" s="160"/>
    </row>
    <row r="386" spans="1:26" ht="30" customHeight="1" x14ac:dyDescent="0.15">
      <c r="C386" s="129"/>
      <c r="E386" s="331"/>
      <c r="F386" s="332"/>
      <c r="G386" s="333"/>
      <c r="H386" s="334" t="s">
        <v>127</v>
      </c>
      <c r="I386" s="335" t="s">
        <v>251</v>
      </c>
      <c r="J386" s="336"/>
      <c r="K386" s="336"/>
      <c r="L386" s="337"/>
      <c r="M386" s="6"/>
      <c r="N386" s="7"/>
      <c r="O386" s="335"/>
      <c r="P386" s="336"/>
      <c r="Q386" s="336"/>
      <c r="R386" s="336"/>
      <c r="S386" s="336"/>
      <c r="T386" s="337"/>
      <c r="U386" s="335"/>
      <c r="V386" s="336"/>
      <c r="W386" s="336"/>
      <c r="X386" s="336"/>
      <c r="Y386" s="338"/>
      <c r="Z386" s="160"/>
    </row>
    <row r="387" spans="1:26" ht="30" customHeight="1" x14ac:dyDescent="0.15">
      <c r="C387" s="129"/>
      <c r="E387" s="331"/>
      <c r="F387" s="332"/>
      <c r="G387" s="333"/>
      <c r="H387" s="334" t="s">
        <v>128</v>
      </c>
      <c r="I387" s="335" t="s">
        <v>252</v>
      </c>
      <c r="J387" s="336"/>
      <c r="K387" s="336"/>
      <c r="L387" s="337"/>
      <c r="M387" s="6"/>
      <c r="N387" s="7"/>
      <c r="O387" s="335"/>
      <c r="P387" s="336"/>
      <c r="Q387" s="336"/>
      <c r="R387" s="336"/>
      <c r="S387" s="336"/>
      <c r="T387" s="337"/>
      <c r="U387" s="335" t="s">
        <v>419</v>
      </c>
      <c r="V387" s="336"/>
      <c r="W387" s="336"/>
      <c r="X387" s="336"/>
      <c r="Y387" s="338"/>
      <c r="Z387" s="160"/>
    </row>
    <row r="388" spans="1:26" ht="30" customHeight="1" x14ac:dyDescent="0.15">
      <c r="C388" s="129"/>
      <c r="E388" s="331"/>
      <c r="F388" s="332"/>
      <c r="G388" s="333"/>
      <c r="H388" s="334" t="s">
        <v>129</v>
      </c>
      <c r="I388" s="335" t="s">
        <v>253</v>
      </c>
      <c r="J388" s="336"/>
      <c r="K388" s="336"/>
      <c r="L388" s="337"/>
      <c r="M388" s="6"/>
      <c r="N388" s="7"/>
      <c r="O388" s="335"/>
      <c r="P388" s="336"/>
      <c r="Q388" s="336"/>
      <c r="R388" s="336"/>
      <c r="S388" s="336"/>
      <c r="T388" s="337"/>
      <c r="U388" s="335" t="s">
        <v>420</v>
      </c>
      <c r="V388" s="336"/>
      <c r="W388" s="336"/>
      <c r="X388" s="336"/>
      <c r="Y388" s="338"/>
      <c r="Z388" s="160"/>
    </row>
    <row r="389" spans="1:26" ht="30" customHeight="1" x14ac:dyDescent="0.15">
      <c r="C389" s="129"/>
      <c r="E389" s="331"/>
      <c r="F389" s="332"/>
      <c r="G389" s="333"/>
      <c r="H389" s="334" t="s">
        <v>130</v>
      </c>
      <c r="I389" s="335" t="s">
        <v>254</v>
      </c>
      <c r="J389" s="336"/>
      <c r="K389" s="336"/>
      <c r="L389" s="337"/>
      <c r="M389" s="6"/>
      <c r="N389" s="7"/>
      <c r="O389" s="335"/>
      <c r="P389" s="336"/>
      <c r="Q389" s="336"/>
      <c r="R389" s="336"/>
      <c r="S389" s="336"/>
      <c r="T389" s="337"/>
      <c r="U389" s="335" t="s">
        <v>424</v>
      </c>
      <c r="V389" s="336"/>
      <c r="W389" s="336"/>
      <c r="X389" s="336"/>
      <c r="Y389" s="338"/>
      <c r="Z389" s="160"/>
    </row>
    <row r="390" spans="1:26" ht="30" customHeight="1" x14ac:dyDescent="0.15">
      <c r="C390" s="129"/>
      <c r="E390" s="331"/>
      <c r="F390" s="332"/>
      <c r="G390" s="333"/>
      <c r="H390" s="334" t="s">
        <v>131</v>
      </c>
      <c r="I390" s="335" t="s">
        <v>255</v>
      </c>
      <c r="J390" s="336"/>
      <c r="K390" s="336"/>
      <c r="L390" s="337"/>
      <c r="M390" s="6"/>
      <c r="N390" s="7"/>
      <c r="O390" s="335" t="s">
        <v>393</v>
      </c>
      <c r="P390" s="336"/>
      <c r="Q390" s="336"/>
      <c r="R390" s="336"/>
      <c r="S390" s="336"/>
      <c r="T390" s="337"/>
      <c r="U390" s="335"/>
      <c r="V390" s="336"/>
      <c r="W390" s="336"/>
      <c r="X390" s="336"/>
      <c r="Y390" s="338"/>
      <c r="Z390" s="160"/>
    </row>
    <row r="391" spans="1:26" ht="30" customHeight="1" x14ac:dyDescent="0.15">
      <c r="C391" s="129"/>
      <c r="E391" s="331"/>
      <c r="F391" s="332"/>
      <c r="G391" s="333"/>
      <c r="H391" s="334" t="s">
        <v>132</v>
      </c>
      <c r="I391" s="335" t="s">
        <v>256</v>
      </c>
      <c r="J391" s="336"/>
      <c r="K391" s="336"/>
      <c r="L391" s="337"/>
      <c r="M391" s="6"/>
      <c r="N391" s="7"/>
      <c r="O391" s="335"/>
      <c r="P391" s="336"/>
      <c r="Q391" s="336"/>
      <c r="R391" s="336"/>
      <c r="S391" s="336"/>
      <c r="T391" s="337"/>
      <c r="U391" s="335" t="s">
        <v>425</v>
      </c>
      <c r="V391" s="336"/>
      <c r="W391" s="336"/>
      <c r="X391" s="336"/>
      <c r="Y391" s="338"/>
      <c r="Z391" s="160"/>
    </row>
    <row r="392" spans="1:26" ht="30" customHeight="1" x14ac:dyDescent="0.15">
      <c r="C392" s="129"/>
      <c r="E392" s="331"/>
      <c r="F392" s="332"/>
      <c r="G392" s="333"/>
      <c r="H392" s="334" t="s">
        <v>133</v>
      </c>
      <c r="I392" s="335" t="s">
        <v>260</v>
      </c>
      <c r="J392" s="336"/>
      <c r="K392" s="336"/>
      <c r="L392" s="337"/>
      <c r="M392" s="6"/>
      <c r="N392" s="7"/>
      <c r="O392" s="335"/>
      <c r="P392" s="336"/>
      <c r="Q392" s="336"/>
      <c r="R392" s="336"/>
      <c r="S392" s="336"/>
      <c r="T392" s="337"/>
      <c r="U392" s="335"/>
      <c r="V392" s="336"/>
      <c r="W392" s="336"/>
      <c r="X392" s="336"/>
      <c r="Y392" s="338"/>
      <c r="Z392" s="160"/>
    </row>
    <row r="393" spans="1:26" ht="30" customHeight="1" x14ac:dyDescent="0.15">
      <c r="C393" s="129"/>
      <c r="E393" s="331"/>
      <c r="F393" s="332"/>
      <c r="G393" s="333"/>
      <c r="H393" s="334" t="s">
        <v>134</v>
      </c>
      <c r="I393" s="335" t="s">
        <v>258</v>
      </c>
      <c r="J393" s="336"/>
      <c r="K393" s="336"/>
      <c r="L393" s="337"/>
      <c r="M393" s="6"/>
      <c r="N393" s="7"/>
      <c r="O393" s="335"/>
      <c r="P393" s="336"/>
      <c r="Q393" s="336"/>
      <c r="R393" s="336"/>
      <c r="S393" s="336"/>
      <c r="T393" s="337"/>
      <c r="U393" s="335" t="s">
        <v>415</v>
      </c>
      <c r="V393" s="336"/>
      <c r="W393" s="336"/>
      <c r="X393" s="336"/>
      <c r="Y393" s="338"/>
      <c r="Z393" s="160"/>
    </row>
    <row r="394" spans="1:26" ht="30" customHeight="1" x14ac:dyDescent="0.15">
      <c r="A394" s="330">
        <f>IFERROR(IF(OR(AND($M394="○",TRIM($O394)=""),LEN($O394)&gt;100),1001,0),3)</f>
        <v>0</v>
      </c>
      <c r="C394" s="129"/>
      <c r="E394" s="339"/>
      <c r="F394" s="340"/>
      <c r="G394" s="341"/>
      <c r="H394" s="351" t="s">
        <v>135</v>
      </c>
      <c r="I394" s="343" t="s">
        <v>489</v>
      </c>
      <c r="J394" s="344"/>
      <c r="K394" s="344"/>
      <c r="L394" s="345"/>
      <c r="M394" s="10"/>
      <c r="N394" s="11"/>
      <c r="O394" s="80"/>
      <c r="P394" s="81"/>
      <c r="Q394" s="81"/>
      <c r="R394" s="81"/>
      <c r="S394" s="81"/>
      <c r="T394" s="82"/>
      <c r="U394" s="343"/>
      <c r="V394" s="344"/>
      <c r="W394" s="344"/>
      <c r="X394" s="344"/>
      <c r="Y394" s="352"/>
      <c r="Z394" s="160"/>
    </row>
    <row r="395" spans="1:26" ht="30" customHeight="1" x14ac:dyDescent="0.15">
      <c r="C395" s="129"/>
      <c r="E395" s="322" t="s">
        <v>474</v>
      </c>
      <c r="F395" s="323"/>
      <c r="G395" s="324"/>
      <c r="H395" s="350" t="s">
        <v>447</v>
      </c>
      <c r="I395" s="326" t="s">
        <v>261</v>
      </c>
      <c r="J395" s="327"/>
      <c r="K395" s="327"/>
      <c r="L395" s="328"/>
      <c r="M395" s="4"/>
      <c r="N395" s="5"/>
      <c r="O395" s="326"/>
      <c r="P395" s="327"/>
      <c r="Q395" s="327"/>
      <c r="R395" s="327"/>
      <c r="S395" s="327"/>
      <c r="T395" s="328"/>
      <c r="U395" s="326"/>
      <c r="V395" s="327"/>
      <c r="W395" s="327"/>
      <c r="X395" s="327"/>
      <c r="Y395" s="329"/>
      <c r="Z395" s="160"/>
    </row>
    <row r="396" spans="1:26" ht="30" customHeight="1" x14ac:dyDescent="0.15">
      <c r="C396" s="129"/>
      <c r="E396" s="331"/>
      <c r="F396" s="332"/>
      <c r="G396" s="333"/>
      <c r="H396" s="334" t="s">
        <v>448</v>
      </c>
      <c r="I396" s="335" t="s">
        <v>262</v>
      </c>
      <c r="J396" s="336"/>
      <c r="K396" s="336"/>
      <c r="L396" s="337"/>
      <c r="M396" s="6"/>
      <c r="N396" s="7"/>
      <c r="O396" s="335"/>
      <c r="P396" s="336"/>
      <c r="Q396" s="336"/>
      <c r="R396" s="336"/>
      <c r="S396" s="336"/>
      <c r="T396" s="337"/>
      <c r="U396" s="335" t="s">
        <v>426</v>
      </c>
      <c r="V396" s="336"/>
      <c r="W396" s="336"/>
      <c r="X396" s="336"/>
      <c r="Y396" s="338"/>
      <c r="Z396" s="160"/>
    </row>
    <row r="397" spans="1:26" ht="30" customHeight="1" x14ac:dyDescent="0.15">
      <c r="C397" s="129"/>
      <c r="E397" s="331"/>
      <c r="F397" s="332"/>
      <c r="G397" s="333"/>
      <c r="H397" s="334" t="s">
        <v>119</v>
      </c>
      <c r="I397" s="335" t="s">
        <v>263</v>
      </c>
      <c r="J397" s="336"/>
      <c r="K397" s="336"/>
      <c r="L397" s="337"/>
      <c r="M397" s="6"/>
      <c r="N397" s="7"/>
      <c r="O397" s="335"/>
      <c r="P397" s="336"/>
      <c r="Q397" s="336"/>
      <c r="R397" s="336"/>
      <c r="S397" s="336"/>
      <c r="T397" s="337"/>
      <c r="U397" s="335" t="s">
        <v>427</v>
      </c>
      <c r="V397" s="336"/>
      <c r="W397" s="336"/>
      <c r="X397" s="336"/>
      <c r="Y397" s="338"/>
      <c r="Z397" s="160"/>
    </row>
    <row r="398" spans="1:26" ht="30" customHeight="1" x14ac:dyDescent="0.15">
      <c r="C398" s="129"/>
      <c r="E398" s="331"/>
      <c r="F398" s="332"/>
      <c r="G398" s="333"/>
      <c r="H398" s="334" t="s">
        <v>120</v>
      </c>
      <c r="I398" s="335" t="s">
        <v>264</v>
      </c>
      <c r="J398" s="336"/>
      <c r="K398" s="336"/>
      <c r="L398" s="337"/>
      <c r="M398" s="6"/>
      <c r="N398" s="7"/>
      <c r="O398" s="335"/>
      <c r="P398" s="336"/>
      <c r="Q398" s="336"/>
      <c r="R398" s="336"/>
      <c r="S398" s="336"/>
      <c r="T398" s="337"/>
      <c r="U398" s="335" t="s">
        <v>428</v>
      </c>
      <c r="V398" s="336"/>
      <c r="W398" s="336"/>
      <c r="X398" s="336"/>
      <c r="Y398" s="338"/>
      <c r="Z398" s="160"/>
    </row>
    <row r="399" spans="1:26" ht="30" customHeight="1" x14ac:dyDescent="0.15">
      <c r="A399" s="330">
        <f>IFERROR(IF(OR(AND($M399="○",TRIM($O399)=""),LEN($O399)&gt;100),1001,0),3)</f>
        <v>0</v>
      </c>
      <c r="C399" s="129"/>
      <c r="E399" s="339"/>
      <c r="F399" s="340"/>
      <c r="G399" s="341"/>
      <c r="H399" s="351" t="s">
        <v>121</v>
      </c>
      <c r="I399" s="343" t="s">
        <v>489</v>
      </c>
      <c r="J399" s="344"/>
      <c r="K399" s="344"/>
      <c r="L399" s="345"/>
      <c r="M399" s="10"/>
      <c r="N399" s="11"/>
      <c r="O399" s="80"/>
      <c r="P399" s="81"/>
      <c r="Q399" s="81"/>
      <c r="R399" s="81"/>
      <c r="S399" s="81"/>
      <c r="T399" s="82"/>
      <c r="U399" s="343"/>
      <c r="V399" s="344"/>
      <c r="W399" s="344"/>
      <c r="X399" s="344"/>
      <c r="Y399" s="352"/>
      <c r="Z399" s="160"/>
    </row>
    <row r="400" spans="1:26" ht="45" customHeight="1" x14ac:dyDescent="0.15">
      <c r="C400" s="129"/>
      <c r="E400" s="322" t="s">
        <v>475</v>
      </c>
      <c r="F400" s="323"/>
      <c r="G400" s="324"/>
      <c r="H400" s="350" t="s">
        <v>447</v>
      </c>
      <c r="I400" s="326" t="s">
        <v>265</v>
      </c>
      <c r="J400" s="327"/>
      <c r="K400" s="327"/>
      <c r="L400" s="328"/>
      <c r="M400" s="4"/>
      <c r="N400" s="5"/>
      <c r="O400" s="326" t="s">
        <v>394</v>
      </c>
      <c r="P400" s="327"/>
      <c r="Q400" s="327"/>
      <c r="R400" s="327"/>
      <c r="S400" s="327"/>
      <c r="T400" s="328"/>
      <c r="U400" s="326" t="s">
        <v>429</v>
      </c>
      <c r="V400" s="327"/>
      <c r="W400" s="327"/>
      <c r="X400" s="327"/>
      <c r="Y400" s="329"/>
      <c r="Z400" s="160"/>
    </row>
    <row r="401" spans="1:26" ht="45" customHeight="1" x14ac:dyDescent="0.15">
      <c r="C401" s="129"/>
      <c r="E401" s="331"/>
      <c r="F401" s="332"/>
      <c r="G401" s="333"/>
      <c r="H401" s="334" t="s">
        <v>448</v>
      </c>
      <c r="I401" s="335" t="s">
        <v>266</v>
      </c>
      <c r="J401" s="336"/>
      <c r="K401" s="336"/>
      <c r="L401" s="337"/>
      <c r="M401" s="6"/>
      <c r="N401" s="7"/>
      <c r="O401" s="335" t="s">
        <v>394</v>
      </c>
      <c r="P401" s="336"/>
      <c r="Q401" s="336"/>
      <c r="R401" s="336"/>
      <c r="S401" s="336"/>
      <c r="T401" s="337"/>
      <c r="U401" s="335" t="s">
        <v>430</v>
      </c>
      <c r="V401" s="336"/>
      <c r="W401" s="336"/>
      <c r="X401" s="336"/>
      <c r="Y401" s="338"/>
      <c r="Z401" s="160"/>
    </row>
    <row r="402" spans="1:26" ht="45" customHeight="1" x14ac:dyDescent="0.15">
      <c r="C402" s="129"/>
      <c r="E402" s="331"/>
      <c r="F402" s="332"/>
      <c r="G402" s="333"/>
      <c r="H402" s="334" t="s">
        <v>119</v>
      </c>
      <c r="I402" s="335" t="s">
        <v>267</v>
      </c>
      <c r="J402" s="336"/>
      <c r="K402" s="336"/>
      <c r="L402" s="337"/>
      <c r="M402" s="6"/>
      <c r="N402" s="7"/>
      <c r="O402" s="335" t="s">
        <v>394</v>
      </c>
      <c r="P402" s="336"/>
      <c r="Q402" s="336"/>
      <c r="R402" s="336"/>
      <c r="S402" s="336"/>
      <c r="T402" s="337"/>
      <c r="U402" s="335" t="s">
        <v>430</v>
      </c>
      <c r="V402" s="336"/>
      <c r="W402" s="336"/>
      <c r="X402" s="336"/>
      <c r="Y402" s="338"/>
      <c r="Z402" s="160"/>
    </row>
    <row r="403" spans="1:26" ht="30" customHeight="1" x14ac:dyDescent="0.15">
      <c r="C403" s="129"/>
      <c r="E403" s="339"/>
      <c r="F403" s="340"/>
      <c r="G403" s="341"/>
      <c r="H403" s="351" t="s">
        <v>120</v>
      </c>
      <c r="I403" s="343" t="s">
        <v>268</v>
      </c>
      <c r="J403" s="344"/>
      <c r="K403" s="344"/>
      <c r="L403" s="345"/>
      <c r="M403" s="10"/>
      <c r="N403" s="11"/>
      <c r="O403" s="343" t="s">
        <v>394</v>
      </c>
      <c r="P403" s="344"/>
      <c r="Q403" s="344"/>
      <c r="R403" s="344"/>
      <c r="S403" s="344"/>
      <c r="T403" s="345"/>
      <c r="U403" s="343" t="s">
        <v>430</v>
      </c>
      <c r="V403" s="344"/>
      <c r="W403" s="344"/>
      <c r="X403" s="344"/>
      <c r="Y403" s="352"/>
      <c r="Z403" s="160"/>
    </row>
    <row r="404" spans="1:26" ht="30" customHeight="1" x14ac:dyDescent="0.15">
      <c r="C404" s="129"/>
      <c r="E404" s="322" t="s">
        <v>476</v>
      </c>
      <c r="F404" s="323"/>
      <c r="G404" s="324"/>
      <c r="H404" s="350" t="s">
        <v>447</v>
      </c>
      <c r="I404" s="326" t="s">
        <v>269</v>
      </c>
      <c r="J404" s="327"/>
      <c r="K404" s="327"/>
      <c r="L404" s="328"/>
      <c r="M404" s="4"/>
      <c r="N404" s="5"/>
      <c r="O404" s="326" t="s">
        <v>395</v>
      </c>
      <c r="P404" s="327"/>
      <c r="Q404" s="327"/>
      <c r="R404" s="327"/>
      <c r="S404" s="327"/>
      <c r="T404" s="328"/>
      <c r="U404" s="326" t="s">
        <v>431</v>
      </c>
      <c r="V404" s="327"/>
      <c r="W404" s="327"/>
      <c r="X404" s="327"/>
      <c r="Y404" s="329"/>
      <c r="Z404" s="160"/>
    </row>
    <row r="405" spans="1:26" ht="30" customHeight="1" x14ac:dyDescent="0.15">
      <c r="C405" s="129"/>
      <c r="E405" s="331"/>
      <c r="F405" s="332"/>
      <c r="G405" s="333"/>
      <c r="H405" s="334" t="s">
        <v>448</v>
      </c>
      <c r="I405" s="335" t="s">
        <v>270</v>
      </c>
      <c r="J405" s="336"/>
      <c r="K405" s="336"/>
      <c r="L405" s="337"/>
      <c r="M405" s="6"/>
      <c r="N405" s="7"/>
      <c r="O405" s="335"/>
      <c r="P405" s="336"/>
      <c r="Q405" s="336"/>
      <c r="R405" s="336"/>
      <c r="S405" s="336"/>
      <c r="T405" s="337"/>
      <c r="U405" s="335"/>
      <c r="V405" s="336"/>
      <c r="W405" s="336"/>
      <c r="X405" s="336"/>
      <c r="Y405" s="338"/>
      <c r="Z405" s="160"/>
    </row>
    <row r="406" spans="1:26" ht="30" customHeight="1" x14ac:dyDescent="0.15">
      <c r="C406" s="129"/>
      <c r="E406" s="331"/>
      <c r="F406" s="332"/>
      <c r="G406" s="333"/>
      <c r="H406" s="334" t="s">
        <v>119</v>
      </c>
      <c r="I406" s="335" t="s">
        <v>271</v>
      </c>
      <c r="J406" s="336"/>
      <c r="K406" s="336"/>
      <c r="L406" s="337"/>
      <c r="M406" s="6"/>
      <c r="N406" s="7"/>
      <c r="O406" s="335"/>
      <c r="P406" s="336"/>
      <c r="Q406" s="336"/>
      <c r="R406" s="336"/>
      <c r="S406" s="336"/>
      <c r="T406" s="337"/>
      <c r="U406" s="335"/>
      <c r="V406" s="336"/>
      <c r="W406" s="336"/>
      <c r="X406" s="336"/>
      <c r="Y406" s="338"/>
      <c r="Z406" s="160"/>
    </row>
    <row r="407" spans="1:26" ht="30" customHeight="1" x14ac:dyDescent="0.15">
      <c r="C407" s="129"/>
      <c r="E407" s="331"/>
      <c r="F407" s="332"/>
      <c r="G407" s="333"/>
      <c r="H407" s="334" t="s">
        <v>120</v>
      </c>
      <c r="I407" s="335" t="s">
        <v>272</v>
      </c>
      <c r="J407" s="336"/>
      <c r="K407" s="336"/>
      <c r="L407" s="337"/>
      <c r="M407" s="6"/>
      <c r="N407" s="7"/>
      <c r="O407" s="335"/>
      <c r="P407" s="336"/>
      <c r="Q407" s="336"/>
      <c r="R407" s="336"/>
      <c r="S407" s="336"/>
      <c r="T407" s="337"/>
      <c r="U407" s="335" t="s">
        <v>432</v>
      </c>
      <c r="V407" s="336"/>
      <c r="W407" s="336"/>
      <c r="X407" s="336"/>
      <c r="Y407" s="338"/>
      <c r="Z407" s="160"/>
    </row>
    <row r="408" spans="1:26" ht="30" customHeight="1" x14ac:dyDescent="0.15">
      <c r="C408" s="129"/>
      <c r="E408" s="331"/>
      <c r="F408" s="332"/>
      <c r="G408" s="333"/>
      <c r="H408" s="334" t="s">
        <v>121</v>
      </c>
      <c r="I408" s="335" t="s">
        <v>273</v>
      </c>
      <c r="J408" s="336"/>
      <c r="K408" s="336"/>
      <c r="L408" s="337"/>
      <c r="M408" s="6"/>
      <c r="N408" s="7"/>
      <c r="O408" s="335" t="s">
        <v>396</v>
      </c>
      <c r="P408" s="336"/>
      <c r="Q408" s="336"/>
      <c r="R408" s="336"/>
      <c r="S408" s="336"/>
      <c r="T408" s="337"/>
      <c r="U408" s="335" t="s">
        <v>433</v>
      </c>
      <c r="V408" s="336"/>
      <c r="W408" s="336"/>
      <c r="X408" s="336"/>
      <c r="Y408" s="338"/>
      <c r="Z408" s="160"/>
    </row>
    <row r="409" spans="1:26" ht="30" customHeight="1" x14ac:dyDescent="0.15">
      <c r="C409" s="129"/>
      <c r="E409" s="331"/>
      <c r="F409" s="332"/>
      <c r="G409" s="333"/>
      <c r="H409" s="334" t="s">
        <v>122</v>
      </c>
      <c r="I409" s="335" t="s">
        <v>274</v>
      </c>
      <c r="J409" s="336"/>
      <c r="K409" s="336"/>
      <c r="L409" s="337"/>
      <c r="M409" s="6"/>
      <c r="N409" s="7"/>
      <c r="O409" s="335"/>
      <c r="P409" s="336"/>
      <c r="Q409" s="336"/>
      <c r="R409" s="336"/>
      <c r="S409" s="336"/>
      <c r="T409" s="337"/>
      <c r="U409" s="335"/>
      <c r="V409" s="336"/>
      <c r="W409" s="336"/>
      <c r="X409" s="336"/>
      <c r="Y409" s="338"/>
      <c r="Z409" s="160"/>
    </row>
    <row r="410" spans="1:26" ht="30" customHeight="1" x14ac:dyDescent="0.15">
      <c r="A410" s="330">
        <f>IFERROR(IF(OR(AND($M410="○",TRIM($O410)=""),LEN($O410)&gt;100),1001,0),3)</f>
        <v>0</v>
      </c>
      <c r="C410" s="129"/>
      <c r="E410" s="339"/>
      <c r="F410" s="340"/>
      <c r="G410" s="341"/>
      <c r="H410" s="351" t="s">
        <v>123</v>
      </c>
      <c r="I410" s="343" t="s">
        <v>489</v>
      </c>
      <c r="J410" s="344"/>
      <c r="K410" s="344"/>
      <c r="L410" s="345"/>
      <c r="M410" s="10"/>
      <c r="N410" s="11"/>
      <c r="O410" s="80"/>
      <c r="P410" s="81"/>
      <c r="Q410" s="81"/>
      <c r="R410" s="81"/>
      <c r="S410" s="81"/>
      <c r="T410" s="82"/>
      <c r="U410" s="343"/>
      <c r="V410" s="344"/>
      <c r="W410" s="344"/>
      <c r="X410" s="344"/>
      <c r="Y410" s="352"/>
      <c r="Z410" s="160"/>
    </row>
    <row r="411" spans="1:26" ht="30" customHeight="1" x14ac:dyDescent="0.15">
      <c r="C411" s="129"/>
      <c r="E411" s="322" t="s">
        <v>477</v>
      </c>
      <c r="F411" s="323"/>
      <c r="G411" s="324"/>
      <c r="H411" s="350" t="s">
        <v>447</v>
      </c>
      <c r="I411" s="326" t="s">
        <v>275</v>
      </c>
      <c r="J411" s="327"/>
      <c r="K411" s="327"/>
      <c r="L411" s="328"/>
      <c r="M411" s="4"/>
      <c r="N411" s="5"/>
      <c r="O411" s="326"/>
      <c r="P411" s="327"/>
      <c r="Q411" s="327"/>
      <c r="R411" s="327"/>
      <c r="S411" s="327"/>
      <c r="T411" s="328"/>
      <c r="U411" s="326" t="s">
        <v>434</v>
      </c>
      <c r="V411" s="327"/>
      <c r="W411" s="327"/>
      <c r="X411" s="327"/>
      <c r="Y411" s="329"/>
      <c r="Z411" s="160"/>
    </row>
    <row r="412" spans="1:26" ht="30" customHeight="1" x14ac:dyDescent="0.15">
      <c r="C412" s="129"/>
      <c r="E412" s="331"/>
      <c r="F412" s="332"/>
      <c r="G412" s="333"/>
      <c r="H412" s="334" t="s">
        <v>448</v>
      </c>
      <c r="I412" s="335" t="s">
        <v>276</v>
      </c>
      <c r="J412" s="336"/>
      <c r="K412" s="336"/>
      <c r="L412" s="337"/>
      <c r="M412" s="6"/>
      <c r="N412" s="7"/>
      <c r="O412" s="335"/>
      <c r="P412" s="336"/>
      <c r="Q412" s="336"/>
      <c r="R412" s="336"/>
      <c r="S412" s="336"/>
      <c r="T412" s="337"/>
      <c r="U412" s="335" t="s">
        <v>434</v>
      </c>
      <c r="V412" s="336"/>
      <c r="W412" s="336"/>
      <c r="X412" s="336"/>
      <c r="Y412" s="338"/>
      <c r="Z412" s="160"/>
    </row>
    <row r="413" spans="1:26" ht="30" customHeight="1" x14ac:dyDescent="0.15">
      <c r="C413" s="129"/>
      <c r="E413" s="339"/>
      <c r="F413" s="340"/>
      <c r="G413" s="341"/>
      <c r="H413" s="351" t="s">
        <v>119</v>
      </c>
      <c r="I413" s="343" t="s">
        <v>277</v>
      </c>
      <c r="J413" s="344"/>
      <c r="K413" s="344"/>
      <c r="L413" s="345"/>
      <c r="M413" s="10"/>
      <c r="N413" s="11"/>
      <c r="O413" s="343"/>
      <c r="P413" s="344"/>
      <c r="Q413" s="344"/>
      <c r="R413" s="344"/>
      <c r="S413" s="344"/>
      <c r="T413" s="345"/>
      <c r="U413" s="343" t="s">
        <v>434</v>
      </c>
      <c r="V413" s="344"/>
      <c r="W413" s="344"/>
      <c r="X413" s="344"/>
      <c r="Y413" s="352"/>
      <c r="Z413" s="160"/>
    </row>
    <row r="414" spans="1:26" ht="30" customHeight="1" x14ac:dyDescent="0.15">
      <c r="C414" s="129"/>
      <c r="E414" s="322" t="s">
        <v>478</v>
      </c>
      <c r="F414" s="323"/>
      <c r="G414" s="324"/>
      <c r="H414" s="350" t="s">
        <v>447</v>
      </c>
      <c r="I414" s="326" t="s">
        <v>278</v>
      </c>
      <c r="J414" s="327"/>
      <c r="K414" s="327"/>
      <c r="L414" s="328"/>
      <c r="M414" s="4"/>
      <c r="N414" s="5"/>
      <c r="O414" s="326"/>
      <c r="P414" s="327"/>
      <c r="Q414" s="327"/>
      <c r="R414" s="327"/>
      <c r="S414" s="327"/>
      <c r="T414" s="328"/>
      <c r="U414" s="326"/>
      <c r="V414" s="327"/>
      <c r="W414" s="327"/>
      <c r="X414" s="327"/>
      <c r="Y414" s="329"/>
      <c r="Z414" s="160"/>
    </row>
    <row r="415" spans="1:26" ht="30" customHeight="1" x14ac:dyDescent="0.15">
      <c r="C415" s="129"/>
      <c r="E415" s="331"/>
      <c r="F415" s="332"/>
      <c r="G415" s="333"/>
      <c r="H415" s="334" t="s">
        <v>448</v>
      </c>
      <c r="I415" s="335" t="s">
        <v>196</v>
      </c>
      <c r="J415" s="336"/>
      <c r="K415" s="336"/>
      <c r="L415" s="337"/>
      <c r="M415" s="6"/>
      <c r="N415" s="7"/>
      <c r="O415" s="335"/>
      <c r="P415" s="336"/>
      <c r="Q415" s="336"/>
      <c r="R415" s="336"/>
      <c r="S415" s="336"/>
      <c r="T415" s="337"/>
      <c r="U415" s="335"/>
      <c r="V415" s="336"/>
      <c r="W415" s="336"/>
      <c r="X415" s="336"/>
      <c r="Y415" s="338"/>
      <c r="Z415" s="160"/>
    </row>
    <row r="416" spans="1:26" ht="30" customHeight="1" x14ac:dyDescent="0.15">
      <c r="C416" s="129"/>
      <c r="E416" s="331"/>
      <c r="F416" s="332"/>
      <c r="G416" s="333"/>
      <c r="H416" s="334" t="s">
        <v>119</v>
      </c>
      <c r="I416" s="335" t="s">
        <v>279</v>
      </c>
      <c r="J416" s="336"/>
      <c r="K416" s="336"/>
      <c r="L416" s="337"/>
      <c r="M416" s="6"/>
      <c r="N416" s="7"/>
      <c r="O416" s="335"/>
      <c r="P416" s="336"/>
      <c r="Q416" s="336"/>
      <c r="R416" s="336"/>
      <c r="S416" s="336"/>
      <c r="T416" s="337"/>
      <c r="U416" s="335"/>
      <c r="V416" s="336"/>
      <c r="W416" s="336"/>
      <c r="X416" s="336"/>
      <c r="Y416" s="338"/>
      <c r="Z416" s="160"/>
    </row>
    <row r="417" spans="1:26" ht="30" customHeight="1" x14ac:dyDescent="0.15">
      <c r="C417" s="129"/>
      <c r="E417" s="331"/>
      <c r="F417" s="332"/>
      <c r="G417" s="333"/>
      <c r="H417" s="334" t="s">
        <v>120</v>
      </c>
      <c r="I417" s="335" t="s">
        <v>280</v>
      </c>
      <c r="J417" s="336"/>
      <c r="K417" s="336"/>
      <c r="L417" s="337"/>
      <c r="M417" s="6"/>
      <c r="N417" s="7"/>
      <c r="O417" s="335" t="s">
        <v>397</v>
      </c>
      <c r="P417" s="336"/>
      <c r="Q417" s="336"/>
      <c r="R417" s="336"/>
      <c r="S417" s="336"/>
      <c r="T417" s="337"/>
      <c r="U417" s="335"/>
      <c r="V417" s="336"/>
      <c r="W417" s="336"/>
      <c r="X417" s="336"/>
      <c r="Y417" s="338"/>
      <c r="Z417" s="160"/>
    </row>
    <row r="418" spans="1:26" ht="30" customHeight="1" x14ac:dyDescent="0.15">
      <c r="C418" s="129"/>
      <c r="E418" s="331"/>
      <c r="F418" s="332"/>
      <c r="G418" s="333"/>
      <c r="H418" s="334" t="s">
        <v>121</v>
      </c>
      <c r="I418" s="335" t="s">
        <v>281</v>
      </c>
      <c r="J418" s="336"/>
      <c r="K418" s="336"/>
      <c r="L418" s="337"/>
      <c r="M418" s="6"/>
      <c r="N418" s="7"/>
      <c r="O418" s="335" t="s">
        <v>398</v>
      </c>
      <c r="P418" s="336"/>
      <c r="Q418" s="336"/>
      <c r="R418" s="336"/>
      <c r="S418" s="336"/>
      <c r="T418" s="337"/>
      <c r="U418" s="335"/>
      <c r="V418" s="336"/>
      <c r="W418" s="336"/>
      <c r="X418" s="336"/>
      <c r="Y418" s="338"/>
      <c r="Z418" s="160"/>
    </row>
    <row r="419" spans="1:26" ht="30" customHeight="1" x14ac:dyDescent="0.15">
      <c r="C419" s="129"/>
      <c r="E419" s="331"/>
      <c r="F419" s="332"/>
      <c r="G419" s="333"/>
      <c r="H419" s="334" t="s">
        <v>122</v>
      </c>
      <c r="I419" s="335" t="s">
        <v>282</v>
      </c>
      <c r="J419" s="336"/>
      <c r="K419" s="336"/>
      <c r="L419" s="337"/>
      <c r="M419" s="6"/>
      <c r="N419" s="7"/>
      <c r="O419" s="335"/>
      <c r="P419" s="336"/>
      <c r="Q419" s="336"/>
      <c r="R419" s="336"/>
      <c r="S419" s="336"/>
      <c r="T419" s="337"/>
      <c r="U419" s="335"/>
      <c r="V419" s="336"/>
      <c r="W419" s="336"/>
      <c r="X419" s="336"/>
      <c r="Y419" s="338"/>
      <c r="Z419" s="160"/>
    </row>
    <row r="420" spans="1:26" ht="30" customHeight="1" x14ac:dyDescent="0.15">
      <c r="C420" s="129"/>
      <c r="E420" s="331"/>
      <c r="F420" s="332"/>
      <c r="G420" s="333"/>
      <c r="H420" s="334" t="s">
        <v>123</v>
      </c>
      <c r="I420" s="335" t="s">
        <v>283</v>
      </c>
      <c r="J420" s="336"/>
      <c r="K420" s="336"/>
      <c r="L420" s="337"/>
      <c r="M420" s="6"/>
      <c r="N420" s="7"/>
      <c r="O420" s="335"/>
      <c r="P420" s="336"/>
      <c r="Q420" s="336"/>
      <c r="R420" s="336"/>
      <c r="S420" s="336"/>
      <c r="T420" s="337"/>
      <c r="U420" s="335"/>
      <c r="V420" s="336"/>
      <c r="W420" s="336"/>
      <c r="X420" s="336"/>
      <c r="Y420" s="338"/>
      <c r="Z420" s="160"/>
    </row>
    <row r="421" spans="1:26" ht="30" customHeight="1" x14ac:dyDescent="0.15">
      <c r="A421" s="330">
        <f>IFERROR(IF(OR(AND($M421="○",TRIM($O421)=""),LEN($O421)&gt;100),1001,0),3)</f>
        <v>0</v>
      </c>
      <c r="C421" s="129"/>
      <c r="E421" s="339"/>
      <c r="F421" s="340"/>
      <c r="G421" s="341"/>
      <c r="H421" s="351" t="s">
        <v>124</v>
      </c>
      <c r="I421" s="343" t="s">
        <v>489</v>
      </c>
      <c r="J421" s="344"/>
      <c r="K421" s="344"/>
      <c r="L421" s="345"/>
      <c r="M421" s="10"/>
      <c r="N421" s="11"/>
      <c r="O421" s="80"/>
      <c r="P421" s="81"/>
      <c r="Q421" s="81"/>
      <c r="R421" s="81"/>
      <c r="S421" s="81"/>
      <c r="T421" s="82"/>
      <c r="U421" s="343"/>
      <c r="V421" s="344"/>
      <c r="W421" s="344"/>
      <c r="X421" s="344"/>
      <c r="Y421" s="352"/>
      <c r="Z421" s="160"/>
    </row>
    <row r="422" spans="1:26" ht="30" customHeight="1" x14ac:dyDescent="0.15">
      <c r="C422" s="129"/>
      <c r="E422" s="322" t="s">
        <v>479</v>
      </c>
      <c r="F422" s="323"/>
      <c r="G422" s="324"/>
      <c r="H422" s="350" t="s">
        <v>447</v>
      </c>
      <c r="I422" s="326" t="s">
        <v>284</v>
      </c>
      <c r="J422" s="327"/>
      <c r="K422" s="327"/>
      <c r="L422" s="328"/>
      <c r="M422" s="4"/>
      <c r="N422" s="5"/>
      <c r="O422" s="326"/>
      <c r="P422" s="327"/>
      <c r="Q422" s="327"/>
      <c r="R422" s="327"/>
      <c r="S422" s="327"/>
      <c r="T422" s="328"/>
      <c r="U422" s="326" t="s">
        <v>435</v>
      </c>
      <c r="V422" s="327"/>
      <c r="W422" s="327"/>
      <c r="X422" s="327"/>
      <c r="Y422" s="329"/>
      <c r="Z422" s="160"/>
    </row>
    <row r="423" spans="1:26" ht="30" customHeight="1" x14ac:dyDescent="0.15">
      <c r="C423" s="129"/>
      <c r="E423" s="331"/>
      <c r="F423" s="332"/>
      <c r="G423" s="333"/>
      <c r="H423" s="334" t="s">
        <v>448</v>
      </c>
      <c r="I423" s="335" t="s">
        <v>285</v>
      </c>
      <c r="J423" s="336"/>
      <c r="K423" s="336"/>
      <c r="L423" s="337"/>
      <c r="M423" s="6"/>
      <c r="N423" s="7"/>
      <c r="O423" s="335"/>
      <c r="P423" s="336"/>
      <c r="Q423" s="336"/>
      <c r="R423" s="336"/>
      <c r="S423" s="336"/>
      <c r="T423" s="337"/>
      <c r="U423" s="335" t="s">
        <v>435</v>
      </c>
      <c r="V423" s="336"/>
      <c r="W423" s="336"/>
      <c r="X423" s="336"/>
      <c r="Y423" s="338"/>
      <c r="Z423" s="160"/>
    </row>
    <row r="424" spans="1:26" ht="30" customHeight="1" x14ac:dyDescent="0.15">
      <c r="C424" s="129"/>
      <c r="E424" s="331"/>
      <c r="F424" s="332"/>
      <c r="G424" s="333"/>
      <c r="H424" s="334" t="s">
        <v>119</v>
      </c>
      <c r="I424" s="335" t="s">
        <v>286</v>
      </c>
      <c r="J424" s="336"/>
      <c r="K424" s="336"/>
      <c r="L424" s="337"/>
      <c r="M424" s="6"/>
      <c r="N424" s="7"/>
      <c r="O424" s="335"/>
      <c r="P424" s="336"/>
      <c r="Q424" s="336"/>
      <c r="R424" s="336"/>
      <c r="S424" s="336"/>
      <c r="T424" s="337"/>
      <c r="U424" s="335" t="s">
        <v>436</v>
      </c>
      <c r="V424" s="336"/>
      <c r="W424" s="336"/>
      <c r="X424" s="336"/>
      <c r="Y424" s="338"/>
      <c r="Z424" s="160"/>
    </row>
    <row r="425" spans="1:26" ht="30" customHeight="1" x14ac:dyDescent="0.15">
      <c r="C425" s="129"/>
      <c r="E425" s="331"/>
      <c r="F425" s="332"/>
      <c r="G425" s="333"/>
      <c r="H425" s="334" t="s">
        <v>120</v>
      </c>
      <c r="I425" s="335" t="s">
        <v>287</v>
      </c>
      <c r="J425" s="336"/>
      <c r="K425" s="336"/>
      <c r="L425" s="337"/>
      <c r="M425" s="6"/>
      <c r="N425" s="7"/>
      <c r="O425" s="335" t="s">
        <v>399</v>
      </c>
      <c r="P425" s="336"/>
      <c r="Q425" s="336"/>
      <c r="R425" s="336"/>
      <c r="S425" s="336"/>
      <c r="T425" s="337"/>
      <c r="U425" s="335" t="s">
        <v>435</v>
      </c>
      <c r="V425" s="336"/>
      <c r="W425" s="336"/>
      <c r="X425" s="336"/>
      <c r="Y425" s="338"/>
      <c r="Z425" s="160"/>
    </row>
    <row r="426" spans="1:26" ht="30" customHeight="1" x14ac:dyDescent="0.15">
      <c r="C426" s="129"/>
      <c r="E426" s="331"/>
      <c r="F426" s="332"/>
      <c r="G426" s="333"/>
      <c r="H426" s="334" t="s">
        <v>121</v>
      </c>
      <c r="I426" s="335" t="s">
        <v>288</v>
      </c>
      <c r="J426" s="336"/>
      <c r="K426" s="336"/>
      <c r="L426" s="337"/>
      <c r="M426" s="6"/>
      <c r="N426" s="7"/>
      <c r="O426" s="335"/>
      <c r="P426" s="336"/>
      <c r="Q426" s="336"/>
      <c r="R426" s="336"/>
      <c r="S426" s="336"/>
      <c r="T426" s="337"/>
      <c r="U426" s="335" t="s">
        <v>435</v>
      </c>
      <c r="V426" s="336"/>
      <c r="W426" s="336"/>
      <c r="X426" s="336"/>
      <c r="Y426" s="338"/>
      <c r="Z426" s="160"/>
    </row>
    <row r="427" spans="1:26" ht="30" customHeight="1" x14ac:dyDescent="0.15">
      <c r="C427" s="129"/>
      <c r="E427" s="331"/>
      <c r="F427" s="332"/>
      <c r="G427" s="333"/>
      <c r="H427" s="334" t="s">
        <v>122</v>
      </c>
      <c r="I427" s="335" t="s">
        <v>289</v>
      </c>
      <c r="J427" s="336"/>
      <c r="K427" s="336"/>
      <c r="L427" s="337"/>
      <c r="M427" s="6"/>
      <c r="N427" s="7"/>
      <c r="O427" s="335"/>
      <c r="P427" s="336"/>
      <c r="Q427" s="336"/>
      <c r="R427" s="336"/>
      <c r="S427" s="336"/>
      <c r="T427" s="337"/>
      <c r="U427" s="335" t="s">
        <v>435</v>
      </c>
      <c r="V427" s="336"/>
      <c r="W427" s="336"/>
      <c r="X427" s="336"/>
      <c r="Y427" s="338"/>
      <c r="Z427" s="160"/>
    </row>
    <row r="428" spans="1:26" ht="30" customHeight="1" x14ac:dyDescent="0.15">
      <c r="C428" s="129"/>
      <c r="E428" s="331"/>
      <c r="F428" s="332"/>
      <c r="G428" s="333"/>
      <c r="H428" s="334" t="s">
        <v>123</v>
      </c>
      <c r="I428" s="335" t="s">
        <v>290</v>
      </c>
      <c r="J428" s="336"/>
      <c r="K428" s="336"/>
      <c r="L428" s="337"/>
      <c r="M428" s="6"/>
      <c r="N428" s="7"/>
      <c r="O428" s="335"/>
      <c r="P428" s="336"/>
      <c r="Q428" s="336"/>
      <c r="R428" s="336"/>
      <c r="S428" s="336"/>
      <c r="T428" s="337"/>
      <c r="U428" s="335" t="s">
        <v>437</v>
      </c>
      <c r="V428" s="336"/>
      <c r="W428" s="336"/>
      <c r="X428" s="336"/>
      <c r="Y428" s="338"/>
      <c r="Z428" s="160"/>
    </row>
    <row r="429" spans="1:26" ht="30" customHeight="1" x14ac:dyDescent="0.15">
      <c r="C429" s="129"/>
      <c r="E429" s="331"/>
      <c r="F429" s="332"/>
      <c r="G429" s="333"/>
      <c r="H429" s="334" t="s">
        <v>124</v>
      </c>
      <c r="I429" s="335" t="s">
        <v>291</v>
      </c>
      <c r="J429" s="336"/>
      <c r="K429" s="336"/>
      <c r="L429" s="337"/>
      <c r="M429" s="6"/>
      <c r="N429" s="7"/>
      <c r="O429" s="335" t="s">
        <v>400</v>
      </c>
      <c r="P429" s="336"/>
      <c r="Q429" s="336"/>
      <c r="R429" s="336"/>
      <c r="S429" s="336"/>
      <c r="T429" s="337"/>
      <c r="U429" s="335"/>
      <c r="V429" s="336"/>
      <c r="W429" s="336"/>
      <c r="X429" s="336"/>
      <c r="Y429" s="338"/>
      <c r="Z429" s="160"/>
    </row>
    <row r="430" spans="1:26" ht="30" customHeight="1" x14ac:dyDescent="0.15">
      <c r="C430" s="129"/>
      <c r="E430" s="331"/>
      <c r="F430" s="332"/>
      <c r="G430" s="333"/>
      <c r="H430" s="334" t="s">
        <v>125</v>
      </c>
      <c r="I430" s="335" t="s">
        <v>292</v>
      </c>
      <c r="J430" s="336"/>
      <c r="K430" s="336"/>
      <c r="L430" s="337"/>
      <c r="M430" s="6"/>
      <c r="N430" s="7"/>
      <c r="O430" s="335" t="s">
        <v>401</v>
      </c>
      <c r="P430" s="336"/>
      <c r="Q430" s="336"/>
      <c r="R430" s="336"/>
      <c r="S430" s="336"/>
      <c r="T430" s="337"/>
      <c r="U430" s="335"/>
      <c r="V430" s="336"/>
      <c r="W430" s="336"/>
      <c r="X430" s="336"/>
      <c r="Y430" s="338"/>
      <c r="Z430" s="160"/>
    </row>
    <row r="431" spans="1:26" ht="30" customHeight="1" x14ac:dyDescent="0.15">
      <c r="A431" s="330">
        <f>IFERROR(IF(OR(AND($M431="○",TRIM($O431)=""),LEN($O431)&gt;100),1001,0),3)</f>
        <v>0</v>
      </c>
      <c r="C431" s="129"/>
      <c r="E431" s="339"/>
      <c r="F431" s="340"/>
      <c r="G431" s="341"/>
      <c r="H431" s="351" t="s">
        <v>126</v>
      </c>
      <c r="I431" s="343" t="s">
        <v>489</v>
      </c>
      <c r="J431" s="344"/>
      <c r="K431" s="344"/>
      <c r="L431" s="345"/>
      <c r="M431" s="10"/>
      <c r="N431" s="11"/>
      <c r="O431" s="80"/>
      <c r="P431" s="81"/>
      <c r="Q431" s="81"/>
      <c r="R431" s="81"/>
      <c r="S431" s="81"/>
      <c r="T431" s="82"/>
      <c r="U431" s="343"/>
      <c r="V431" s="344"/>
      <c r="W431" s="344"/>
      <c r="X431" s="344"/>
      <c r="Y431" s="352"/>
      <c r="Z431" s="160"/>
    </row>
    <row r="432" spans="1:26" ht="30" customHeight="1" x14ac:dyDescent="0.15">
      <c r="C432" s="129"/>
      <c r="E432" s="322" t="s">
        <v>484</v>
      </c>
      <c r="F432" s="323"/>
      <c r="G432" s="324"/>
      <c r="H432" s="350" t="s">
        <v>447</v>
      </c>
      <c r="I432" s="326" t="s">
        <v>293</v>
      </c>
      <c r="J432" s="327"/>
      <c r="K432" s="327"/>
      <c r="L432" s="328"/>
      <c r="M432" s="4"/>
      <c r="N432" s="5"/>
      <c r="O432" s="326" t="s">
        <v>402</v>
      </c>
      <c r="P432" s="327"/>
      <c r="Q432" s="327"/>
      <c r="R432" s="327"/>
      <c r="S432" s="327"/>
      <c r="T432" s="328"/>
      <c r="U432" s="326"/>
      <c r="V432" s="327"/>
      <c r="W432" s="327"/>
      <c r="X432" s="327"/>
      <c r="Y432" s="329"/>
      <c r="Z432" s="160"/>
    </row>
    <row r="433" spans="3:26" ht="30" customHeight="1" x14ac:dyDescent="0.15">
      <c r="C433" s="129"/>
      <c r="E433" s="331"/>
      <c r="F433" s="332"/>
      <c r="G433" s="333"/>
      <c r="H433" s="334" t="s">
        <v>448</v>
      </c>
      <c r="I433" s="335" t="s">
        <v>294</v>
      </c>
      <c r="J433" s="336"/>
      <c r="K433" s="336"/>
      <c r="L433" s="337"/>
      <c r="M433" s="6"/>
      <c r="N433" s="7"/>
      <c r="O433" s="335" t="s">
        <v>403</v>
      </c>
      <c r="P433" s="336"/>
      <c r="Q433" s="336"/>
      <c r="R433" s="336"/>
      <c r="S433" s="336"/>
      <c r="T433" s="337"/>
      <c r="U433" s="335"/>
      <c r="V433" s="336"/>
      <c r="W433" s="336"/>
      <c r="X433" s="336"/>
      <c r="Y433" s="338"/>
      <c r="Z433" s="160"/>
    </row>
    <row r="434" spans="3:26" ht="30" customHeight="1" x14ac:dyDescent="0.15">
      <c r="C434" s="129"/>
      <c r="E434" s="331"/>
      <c r="F434" s="332"/>
      <c r="G434" s="333"/>
      <c r="H434" s="334" t="s">
        <v>119</v>
      </c>
      <c r="I434" s="335" t="s">
        <v>295</v>
      </c>
      <c r="J434" s="336"/>
      <c r="K434" s="336"/>
      <c r="L434" s="337"/>
      <c r="M434" s="6"/>
      <c r="N434" s="7"/>
      <c r="O434" s="335" t="s">
        <v>404</v>
      </c>
      <c r="P434" s="336"/>
      <c r="Q434" s="336"/>
      <c r="R434" s="336"/>
      <c r="S434" s="336"/>
      <c r="T434" s="337"/>
      <c r="U434" s="335"/>
      <c r="V434" s="336"/>
      <c r="W434" s="336"/>
      <c r="X434" s="336"/>
      <c r="Y434" s="338"/>
      <c r="Z434" s="160"/>
    </row>
    <row r="435" spans="3:26" ht="30" customHeight="1" x14ac:dyDescent="0.15">
      <c r="C435" s="129"/>
      <c r="E435" s="331"/>
      <c r="F435" s="332"/>
      <c r="G435" s="333"/>
      <c r="H435" s="334" t="s">
        <v>120</v>
      </c>
      <c r="I435" s="335" t="s">
        <v>296</v>
      </c>
      <c r="J435" s="336"/>
      <c r="K435" s="336"/>
      <c r="L435" s="337"/>
      <c r="M435" s="6"/>
      <c r="N435" s="7"/>
      <c r="O435" s="335" t="s">
        <v>405</v>
      </c>
      <c r="P435" s="336"/>
      <c r="Q435" s="336"/>
      <c r="R435" s="336"/>
      <c r="S435" s="336"/>
      <c r="T435" s="337"/>
      <c r="U435" s="335"/>
      <c r="V435" s="336"/>
      <c r="W435" s="336"/>
      <c r="X435" s="336"/>
      <c r="Y435" s="338"/>
      <c r="Z435" s="160"/>
    </row>
    <row r="436" spans="3:26" ht="30" customHeight="1" x14ac:dyDescent="0.15">
      <c r="C436" s="129"/>
      <c r="E436" s="339"/>
      <c r="F436" s="340"/>
      <c r="G436" s="341"/>
      <c r="H436" s="351" t="s">
        <v>121</v>
      </c>
      <c r="I436" s="343" t="s">
        <v>297</v>
      </c>
      <c r="J436" s="344"/>
      <c r="K436" s="344"/>
      <c r="L436" s="345"/>
      <c r="M436" s="10"/>
      <c r="N436" s="11"/>
      <c r="O436" s="343" t="s">
        <v>406</v>
      </c>
      <c r="P436" s="344"/>
      <c r="Q436" s="344"/>
      <c r="R436" s="344"/>
      <c r="S436" s="344"/>
      <c r="T436" s="345"/>
      <c r="U436" s="343"/>
      <c r="V436" s="344"/>
      <c r="W436" s="344"/>
      <c r="X436" s="344"/>
      <c r="Y436" s="352"/>
      <c r="Z436" s="160"/>
    </row>
    <row r="437" spans="3:26" ht="30" customHeight="1" x14ac:dyDescent="0.15">
      <c r="C437" s="129"/>
      <c r="E437" s="322" t="s">
        <v>480</v>
      </c>
      <c r="F437" s="323"/>
      <c r="G437" s="324"/>
      <c r="H437" s="350" t="s">
        <v>447</v>
      </c>
      <c r="I437" s="326" t="s">
        <v>298</v>
      </c>
      <c r="J437" s="327"/>
      <c r="K437" s="327"/>
      <c r="L437" s="328"/>
      <c r="M437" s="4"/>
      <c r="N437" s="5"/>
      <c r="O437" s="326"/>
      <c r="P437" s="327"/>
      <c r="Q437" s="327"/>
      <c r="R437" s="327"/>
      <c r="S437" s="327"/>
      <c r="T437" s="328"/>
      <c r="U437" s="326"/>
      <c r="V437" s="327"/>
      <c r="W437" s="327"/>
      <c r="X437" s="327"/>
      <c r="Y437" s="329"/>
      <c r="Z437" s="160"/>
    </row>
    <row r="438" spans="3:26" ht="45" customHeight="1" x14ac:dyDescent="0.15">
      <c r="C438" s="129"/>
      <c r="E438" s="331"/>
      <c r="F438" s="332"/>
      <c r="G438" s="333"/>
      <c r="H438" s="334" t="s">
        <v>448</v>
      </c>
      <c r="I438" s="335" t="s">
        <v>299</v>
      </c>
      <c r="J438" s="336"/>
      <c r="K438" s="336"/>
      <c r="L438" s="337"/>
      <c r="M438" s="6"/>
      <c r="N438" s="7"/>
      <c r="O438" s="335"/>
      <c r="P438" s="336"/>
      <c r="Q438" s="336"/>
      <c r="R438" s="336"/>
      <c r="S438" s="336"/>
      <c r="T438" s="337"/>
      <c r="U438" s="335"/>
      <c r="V438" s="336"/>
      <c r="W438" s="336"/>
      <c r="X438" s="336"/>
      <c r="Y438" s="338"/>
      <c r="Z438" s="160"/>
    </row>
    <row r="439" spans="3:26" ht="30" customHeight="1" x14ac:dyDescent="0.15">
      <c r="C439" s="129"/>
      <c r="E439" s="339"/>
      <c r="F439" s="340"/>
      <c r="G439" s="341"/>
      <c r="H439" s="351" t="s">
        <v>119</v>
      </c>
      <c r="I439" s="343" t="s">
        <v>300</v>
      </c>
      <c r="J439" s="344"/>
      <c r="K439" s="344"/>
      <c r="L439" s="345"/>
      <c r="M439" s="10"/>
      <c r="N439" s="11"/>
      <c r="O439" s="343"/>
      <c r="P439" s="344"/>
      <c r="Q439" s="344"/>
      <c r="R439" s="344"/>
      <c r="S439" s="344"/>
      <c r="T439" s="345"/>
      <c r="U439" s="343"/>
      <c r="V439" s="344"/>
      <c r="W439" s="344"/>
      <c r="X439" s="344"/>
      <c r="Y439" s="352"/>
      <c r="Z439" s="160"/>
    </row>
    <row r="440" spans="3:26" ht="30" customHeight="1" x14ac:dyDescent="0.15">
      <c r="C440" s="129"/>
      <c r="E440" s="322" t="s">
        <v>481</v>
      </c>
      <c r="F440" s="323"/>
      <c r="G440" s="324"/>
      <c r="H440" s="350" t="s">
        <v>447</v>
      </c>
      <c r="I440" s="326" t="s">
        <v>301</v>
      </c>
      <c r="J440" s="327"/>
      <c r="K440" s="327"/>
      <c r="L440" s="328"/>
      <c r="M440" s="4"/>
      <c r="N440" s="5"/>
      <c r="O440" s="326"/>
      <c r="P440" s="327"/>
      <c r="Q440" s="327"/>
      <c r="R440" s="327"/>
      <c r="S440" s="327"/>
      <c r="T440" s="328"/>
      <c r="U440" s="326"/>
      <c r="V440" s="327"/>
      <c r="W440" s="327"/>
      <c r="X440" s="327"/>
      <c r="Y440" s="329"/>
      <c r="Z440" s="160"/>
    </row>
    <row r="441" spans="3:26" ht="30" customHeight="1" x14ac:dyDescent="0.15">
      <c r="C441" s="129"/>
      <c r="E441" s="331"/>
      <c r="F441" s="332"/>
      <c r="G441" s="333"/>
      <c r="H441" s="334" t="s">
        <v>448</v>
      </c>
      <c r="I441" s="335" t="s">
        <v>302</v>
      </c>
      <c r="J441" s="336"/>
      <c r="K441" s="336"/>
      <c r="L441" s="337"/>
      <c r="M441" s="6"/>
      <c r="N441" s="7"/>
      <c r="O441" s="335"/>
      <c r="P441" s="336"/>
      <c r="Q441" s="336"/>
      <c r="R441" s="336"/>
      <c r="S441" s="336"/>
      <c r="T441" s="337"/>
      <c r="U441" s="335"/>
      <c r="V441" s="336"/>
      <c r="W441" s="336"/>
      <c r="X441" s="336"/>
      <c r="Y441" s="338"/>
      <c r="Z441" s="160"/>
    </row>
    <row r="442" spans="3:26" ht="30" customHeight="1" x14ac:dyDescent="0.15">
      <c r="C442" s="129"/>
      <c r="E442" s="331"/>
      <c r="F442" s="332"/>
      <c r="G442" s="333"/>
      <c r="H442" s="334" t="s">
        <v>119</v>
      </c>
      <c r="I442" s="335" t="s">
        <v>303</v>
      </c>
      <c r="J442" s="336"/>
      <c r="K442" s="336"/>
      <c r="L442" s="337"/>
      <c r="M442" s="6"/>
      <c r="N442" s="7"/>
      <c r="O442" s="335"/>
      <c r="P442" s="336"/>
      <c r="Q442" s="336"/>
      <c r="R442" s="336"/>
      <c r="S442" s="336"/>
      <c r="T442" s="337"/>
      <c r="U442" s="335"/>
      <c r="V442" s="336"/>
      <c r="W442" s="336"/>
      <c r="X442" s="336"/>
      <c r="Y442" s="338"/>
      <c r="Z442" s="160"/>
    </row>
    <row r="443" spans="3:26" ht="30" customHeight="1" x14ac:dyDescent="0.15">
      <c r="C443" s="129"/>
      <c r="E443" s="339"/>
      <c r="F443" s="340"/>
      <c r="G443" s="341"/>
      <c r="H443" s="351" t="s">
        <v>120</v>
      </c>
      <c r="I443" s="343" t="s">
        <v>304</v>
      </c>
      <c r="J443" s="344"/>
      <c r="K443" s="344"/>
      <c r="L443" s="345"/>
      <c r="M443" s="10"/>
      <c r="N443" s="11"/>
      <c r="O443" s="343"/>
      <c r="P443" s="344"/>
      <c r="Q443" s="344"/>
      <c r="R443" s="344"/>
      <c r="S443" s="344"/>
      <c r="T443" s="345"/>
      <c r="U443" s="343"/>
      <c r="V443" s="344"/>
      <c r="W443" s="344"/>
      <c r="X443" s="344"/>
      <c r="Y443" s="352"/>
      <c r="Z443" s="160"/>
    </row>
    <row r="444" spans="3:26" ht="30" customHeight="1" x14ac:dyDescent="0.15">
      <c r="C444" s="129"/>
      <c r="E444" s="322" t="s">
        <v>482</v>
      </c>
      <c r="F444" s="323"/>
      <c r="G444" s="324"/>
      <c r="H444" s="350" t="s">
        <v>447</v>
      </c>
      <c r="I444" s="326" t="s">
        <v>305</v>
      </c>
      <c r="J444" s="327"/>
      <c r="K444" s="327"/>
      <c r="L444" s="328"/>
      <c r="M444" s="4"/>
      <c r="N444" s="5"/>
      <c r="O444" s="326"/>
      <c r="P444" s="327"/>
      <c r="Q444" s="327"/>
      <c r="R444" s="327"/>
      <c r="S444" s="327"/>
      <c r="T444" s="328"/>
      <c r="U444" s="326"/>
      <c r="V444" s="327"/>
      <c r="W444" s="327"/>
      <c r="X444" s="327"/>
      <c r="Y444" s="329"/>
      <c r="Z444" s="160"/>
    </row>
    <row r="445" spans="3:26" ht="30" customHeight="1" x14ac:dyDescent="0.15">
      <c r="C445" s="129"/>
      <c r="E445" s="331"/>
      <c r="F445" s="332"/>
      <c r="G445" s="333"/>
      <c r="H445" s="334" t="s">
        <v>448</v>
      </c>
      <c r="I445" s="335" t="s">
        <v>306</v>
      </c>
      <c r="J445" s="336"/>
      <c r="K445" s="336"/>
      <c r="L445" s="337"/>
      <c r="M445" s="6"/>
      <c r="N445" s="7"/>
      <c r="O445" s="335"/>
      <c r="P445" s="336"/>
      <c r="Q445" s="336"/>
      <c r="R445" s="336"/>
      <c r="S445" s="336"/>
      <c r="T445" s="337"/>
      <c r="U445" s="335"/>
      <c r="V445" s="336"/>
      <c r="W445" s="336"/>
      <c r="X445" s="336"/>
      <c r="Y445" s="338"/>
      <c r="Z445" s="160"/>
    </row>
    <row r="446" spans="3:26" ht="30" customHeight="1" x14ac:dyDescent="0.15">
      <c r="C446" s="129"/>
      <c r="E446" s="331"/>
      <c r="F446" s="332"/>
      <c r="G446" s="333"/>
      <c r="H446" s="334" t="s">
        <v>119</v>
      </c>
      <c r="I446" s="335" t="s">
        <v>307</v>
      </c>
      <c r="J446" s="336"/>
      <c r="K446" s="336"/>
      <c r="L446" s="337"/>
      <c r="M446" s="6"/>
      <c r="N446" s="7"/>
      <c r="O446" s="335"/>
      <c r="P446" s="336"/>
      <c r="Q446" s="336"/>
      <c r="R446" s="336"/>
      <c r="S446" s="336"/>
      <c r="T446" s="337"/>
      <c r="U446" s="335"/>
      <c r="V446" s="336"/>
      <c r="W446" s="336"/>
      <c r="X446" s="336"/>
      <c r="Y446" s="338"/>
      <c r="Z446" s="160"/>
    </row>
    <row r="447" spans="3:26" ht="30" customHeight="1" x14ac:dyDescent="0.15">
      <c r="C447" s="129"/>
      <c r="E447" s="339"/>
      <c r="F447" s="340"/>
      <c r="G447" s="341"/>
      <c r="H447" s="351" t="s">
        <v>120</v>
      </c>
      <c r="I447" s="343" t="s">
        <v>308</v>
      </c>
      <c r="J447" s="344"/>
      <c r="K447" s="344"/>
      <c r="L447" s="345"/>
      <c r="M447" s="10"/>
      <c r="N447" s="11"/>
      <c r="O447" s="343"/>
      <c r="P447" s="344"/>
      <c r="Q447" s="344"/>
      <c r="R447" s="344"/>
      <c r="S447" s="344"/>
      <c r="T447" s="345"/>
      <c r="U447" s="343"/>
      <c r="V447" s="344"/>
      <c r="W447" s="344"/>
      <c r="X447" s="344"/>
      <c r="Y447" s="352"/>
      <c r="Z447" s="160"/>
    </row>
    <row r="448" spans="3:26" ht="30" customHeight="1" x14ac:dyDescent="0.15">
      <c r="C448" s="129"/>
      <c r="E448" s="322" t="s">
        <v>483</v>
      </c>
      <c r="F448" s="323"/>
      <c r="G448" s="324"/>
      <c r="H448" s="350" t="s">
        <v>447</v>
      </c>
      <c r="I448" s="326" t="s">
        <v>309</v>
      </c>
      <c r="J448" s="327"/>
      <c r="K448" s="327"/>
      <c r="L448" s="328"/>
      <c r="M448" s="4"/>
      <c r="N448" s="5"/>
      <c r="O448" s="326"/>
      <c r="P448" s="327"/>
      <c r="Q448" s="327"/>
      <c r="R448" s="327"/>
      <c r="S448" s="327"/>
      <c r="T448" s="328"/>
      <c r="U448" s="326"/>
      <c r="V448" s="327"/>
      <c r="W448" s="327"/>
      <c r="X448" s="327"/>
      <c r="Y448" s="329"/>
      <c r="Z448" s="160"/>
    </row>
    <row r="449" spans="1:26" ht="30" customHeight="1" x14ac:dyDescent="0.15">
      <c r="C449" s="129"/>
      <c r="E449" s="331"/>
      <c r="F449" s="332"/>
      <c r="G449" s="333"/>
      <c r="H449" s="334" t="s">
        <v>448</v>
      </c>
      <c r="I449" s="335" t="s">
        <v>310</v>
      </c>
      <c r="J449" s="336"/>
      <c r="K449" s="336"/>
      <c r="L449" s="337"/>
      <c r="M449" s="6"/>
      <c r="N449" s="7"/>
      <c r="O449" s="335"/>
      <c r="P449" s="336"/>
      <c r="Q449" s="336"/>
      <c r="R449" s="336"/>
      <c r="S449" s="336"/>
      <c r="T449" s="337"/>
      <c r="U449" s="335"/>
      <c r="V449" s="336"/>
      <c r="W449" s="336"/>
      <c r="X449" s="336"/>
      <c r="Y449" s="338"/>
      <c r="Z449" s="160"/>
    </row>
    <row r="450" spans="1:26" ht="30" customHeight="1" x14ac:dyDescent="0.15">
      <c r="C450" s="129"/>
      <c r="E450" s="331"/>
      <c r="F450" s="332"/>
      <c r="G450" s="333"/>
      <c r="H450" s="334" t="s">
        <v>119</v>
      </c>
      <c r="I450" s="335" t="s">
        <v>311</v>
      </c>
      <c r="J450" s="336"/>
      <c r="K450" s="336"/>
      <c r="L450" s="337"/>
      <c r="M450" s="6"/>
      <c r="N450" s="7"/>
      <c r="O450" s="335"/>
      <c r="P450" s="336"/>
      <c r="Q450" s="336"/>
      <c r="R450" s="336"/>
      <c r="S450" s="336"/>
      <c r="T450" s="337"/>
      <c r="U450" s="335"/>
      <c r="V450" s="336"/>
      <c r="W450" s="336"/>
      <c r="X450" s="336"/>
      <c r="Y450" s="338"/>
      <c r="Z450" s="160"/>
    </row>
    <row r="451" spans="1:26" ht="30" customHeight="1" x14ac:dyDescent="0.15">
      <c r="C451" s="129"/>
      <c r="E451" s="331"/>
      <c r="F451" s="332"/>
      <c r="G451" s="333"/>
      <c r="H451" s="334" t="s">
        <v>120</v>
      </c>
      <c r="I451" s="335" t="s">
        <v>312</v>
      </c>
      <c r="J451" s="336"/>
      <c r="K451" s="336"/>
      <c r="L451" s="337"/>
      <c r="M451" s="6"/>
      <c r="N451" s="7"/>
      <c r="O451" s="335"/>
      <c r="P451" s="336"/>
      <c r="Q451" s="336"/>
      <c r="R451" s="336"/>
      <c r="S451" s="336"/>
      <c r="T451" s="337"/>
      <c r="U451" s="335"/>
      <c r="V451" s="336"/>
      <c r="W451" s="336"/>
      <c r="X451" s="336"/>
      <c r="Y451" s="338"/>
      <c r="Z451" s="160"/>
    </row>
    <row r="452" spans="1:26" ht="30" customHeight="1" x14ac:dyDescent="0.15">
      <c r="C452" s="129"/>
      <c r="E452" s="331"/>
      <c r="F452" s="332"/>
      <c r="G452" s="333"/>
      <c r="H452" s="334" t="s">
        <v>121</v>
      </c>
      <c r="I452" s="335" t="s">
        <v>313</v>
      </c>
      <c r="J452" s="336"/>
      <c r="K452" s="336"/>
      <c r="L452" s="337"/>
      <c r="M452" s="6"/>
      <c r="N452" s="7"/>
      <c r="O452" s="335"/>
      <c r="P452" s="336"/>
      <c r="Q452" s="336"/>
      <c r="R452" s="336"/>
      <c r="S452" s="336"/>
      <c r="T452" s="337"/>
      <c r="U452" s="335"/>
      <c r="V452" s="336"/>
      <c r="W452" s="336"/>
      <c r="X452" s="336"/>
      <c r="Y452" s="338"/>
      <c r="Z452" s="160"/>
    </row>
    <row r="453" spans="1:26" ht="30" customHeight="1" x14ac:dyDescent="0.15">
      <c r="A453" s="330">
        <f>IFERROR(IF(OR(AND($M453="○",TRIM($O453)=""),LEN($O453)&gt;100),1001,0),3)</f>
        <v>0</v>
      </c>
      <c r="C453" s="129"/>
      <c r="E453" s="339"/>
      <c r="F453" s="340"/>
      <c r="G453" s="341"/>
      <c r="H453" s="334" t="s">
        <v>122</v>
      </c>
      <c r="I453" s="343" t="s">
        <v>489</v>
      </c>
      <c r="J453" s="344"/>
      <c r="K453" s="344"/>
      <c r="L453" s="345"/>
      <c r="M453" s="10"/>
      <c r="N453" s="11"/>
      <c r="O453" s="80"/>
      <c r="P453" s="81"/>
      <c r="Q453" s="81"/>
      <c r="R453" s="81"/>
      <c r="S453" s="81"/>
      <c r="T453" s="82"/>
      <c r="U453" s="343"/>
      <c r="V453" s="344"/>
      <c r="W453" s="344"/>
      <c r="X453" s="344"/>
      <c r="Y453" s="352"/>
      <c r="Z453" s="160"/>
    </row>
    <row r="454" spans="1:26" ht="30" customHeight="1" x14ac:dyDescent="0.15">
      <c r="C454" s="129"/>
      <c r="E454" s="322" t="s">
        <v>485</v>
      </c>
      <c r="F454" s="323"/>
      <c r="G454" s="324"/>
      <c r="H454" s="350" t="s">
        <v>447</v>
      </c>
      <c r="I454" s="326" t="s">
        <v>314</v>
      </c>
      <c r="J454" s="327"/>
      <c r="K454" s="327"/>
      <c r="L454" s="328"/>
      <c r="M454" s="4"/>
      <c r="N454" s="5"/>
      <c r="O454" s="326"/>
      <c r="P454" s="327"/>
      <c r="Q454" s="327"/>
      <c r="R454" s="327"/>
      <c r="S454" s="327"/>
      <c r="T454" s="328"/>
      <c r="U454" s="326" t="s">
        <v>438</v>
      </c>
      <c r="V454" s="327"/>
      <c r="W454" s="327"/>
      <c r="X454" s="327"/>
      <c r="Y454" s="329"/>
      <c r="Z454" s="160"/>
    </row>
    <row r="455" spans="1:26" ht="30" customHeight="1" x14ac:dyDescent="0.15">
      <c r="C455" s="129"/>
      <c r="E455" s="331"/>
      <c r="F455" s="332"/>
      <c r="G455" s="333"/>
      <c r="H455" s="334" t="s">
        <v>448</v>
      </c>
      <c r="I455" s="335" t="s">
        <v>315</v>
      </c>
      <c r="J455" s="336"/>
      <c r="K455" s="336"/>
      <c r="L455" s="337"/>
      <c r="M455" s="6"/>
      <c r="N455" s="7"/>
      <c r="O455" s="335"/>
      <c r="P455" s="336"/>
      <c r="Q455" s="336"/>
      <c r="R455" s="336"/>
      <c r="S455" s="336"/>
      <c r="T455" s="337"/>
      <c r="U455" s="335" t="s">
        <v>439</v>
      </c>
      <c r="V455" s="336"/>
      <c r="W455" s="336"/>
      <c r="X455" s="336"/>
      <c r="Y455" s="338"/>
      <c r="Z455" s="160"/>
    </row>
    <row r="456" spans="1:26" ht="30" customHeight="1" x14ac:dyDescent="0.15">
      <c r="C456" s="129"/>
      <c r="E456" s="331"/>
      <c r="F456" s="332"/>
      <c r="G456" s="333"/>
      <c r="H456" s="334" t="s">
        <v>119</v>
      </c>
      <c r="I456" s="335" t="s">
        <v>316</v>
      </c>
      <c r="J456" s="336"/>
      <c r="K456" s="336"/>
      <c r="L456" s="337"/>
      <c r="M456" s="6"/>
      <c r="N456" s="7"/>
      <c r="O456" s="335"/>
      <c r="P456" s="336"/>
      <c r="Q456" s="336"/>
      <c r="R456" s="336"/>
      <c r="S456" s="336"/>
      <c r="T456" s="337"/>
      <c r="U456" s="335" t="s">
        <v>440</v>
      </c>
      <c r="V456" s="336"/>
      <c r="W456" s="336"/>
      <c r="X456" s="336"/>
      <c r="Y456" s="338"/>
      <c r="Z456" s="160"/>
    </row>
    <row r="457" spans="1:26" ht="30" customHeight="1" x14ac:dyDescent="0.15">
      <c r="C457" s="129"/>
      <c r="E457" s="331"/>
      <c r="F457" s="332"/>
      <c r="G457" s="333"/>
      <c r="H457" s="334" t="s">
        <v>120</v>
      </c>
      <c r="I457" s="335" t="s">
        <v>317</v>
      </c>
      <c r="J457" s="336"/>
      <c r="K457" s="336"/>
      <c r="L457" s="337"/>
      <c r="M457" s="6"/>
      <c r="N457" s="7"/>
      <c r="O457" s="335"/>
      <c r="P457" s="336"/>
      <c r="Q457" s="336"/>
      <c r="R457" s="336"/>
      <c r="S457" s="336"/>
      <c r="T457" s="337"/>
      <c r="U457" s="335" t="s">
        <v>441</v>
      </c>
      <c r="V457" s="336"/>
      <c r="W457" s="336"/>
      <c r="X457" s="336"/>
      <c r="Y457" s="338"/>
      <c r="Z457" s="160"/>
    </row>
    <row r="458" spans="1:26" ht="30" customHeight="1" x14ac:dyDescent="0.15">
      <c r="C458" s="129"/>
      <c r="E458" s="331"/>
      <c r="F458" s="332"/>
      <c r="G458" s="333"/>
      <c r="H458" s="334" t="s">
        <v>121</v>
      </c>
      <c r="I458" s="335" t="s">
        <v>318</v>
      </c>
      <c r="J458" s="336"/>
      <c r="K458" s="336"/>
      <c r="L458" s="337"/>
      <c r="M458" s="6"/>
      <c r="N458" s="7"/>
      <c r="O458" s="335" t="s">
        <v>407</v>
      </c>
      <c r="P458" s="336"/>
      <c r="Q458" s="336"/>
      <c r="R458" s="336"/>
      <c r="S458" s="336"/>
      <c r="T458" s="337"/>
      <c r="U458" s="335"/>
      <c r="V458" s="336"/>
      <c r="W458" s="336"/>
      <c r="X458" s="336"/>
      <c r="Y458" s="338"/>
      <c r="Z458" s="160"/>
    </row>
    <row r="459" spans="1:26" ht="30" customHeight="1" x14ac:dyDescent="0.15">
      <c r="A459" s="330">
        <f>IFERROR(IF(OR(AND($M459="○",TRIM($O459)=""),LEN($O459)&gt;100),1001,0),3)</f>
        <v>0</v>
      </c>
      <c r="C459" s="129"/>
      <c r="E459" s="339"/>
      <c r="F459" s="340"/>
      <c r="G459" s="341"/>
      <c r="H459" s="351" t="s">
        <v>122</v>
      </c>
      <c r="I459" s="343" t="s">
        <v>489</v>
      </c>
      <c r="J459" s="344"/>
      <c r="K459" s="344"/>
      <c r="L459" s="345"/>
      <c r="M459" s="10"/>
      <c r="N459" s="11"/>
      <c r="O459" s="80"/>
      <c r="P459" s="81"/>
      <c r="Q459" s="81"/>
      <c r="R459" s="81"/>
      <c r="S459" s="81"/>
      <c r="T459" s="82"/>
      <c r="U459" s="343"/>
      <c r="V459" s="344"/>
      <c r="W459" s="344"/>
      <c r="X459" s="344"/>
      <c r="Y459" s="352"/>
      <c r="Z459" s="160"/>
    </row>
    <row r="460" spans="1:26" ht="30" customHeight="1" x14ac:dyDescent="0.15">
      <c r="C460" s="129"/>
      <c r="E460" s="322" t="s">
        <v>486</v>
      </c>
      <c r="F460" s="323"/>
      <c r="G460" s="324"/>
      <c r="H460" s="350" t="s">
        <v>447</v>
      </c>
      <c r="I460" s="326" t="s">
        <v>319</v>
      </c>
      <c r="J460" s="327"/>
      <c r="K460" s="327"/>
      <c r="L460" s="328"/>
      <c r="M460" s="4"/>
      <c r="N460" s="5"/>
      <c r="O460" s="326"/>
      <c r="P460" s="327"/>
      <c r="Q460" s="327"/>
      <c r="R460" s="327"/>
      <c r="S460" s="327"/>
      <c r="T460" s="328"/>
      <c r="U460" s="326" t="s">
        <v>442</v>
      </c>
      <c r="V460" s="327"/>
      <c r="W460" s="327"/>
      <c r="X460" s="327"/>
      <c r="Y460" s="329"/>
      <c r="Z460" s="160"/>
    </row>
    <row r="461" spans="1:26" ht="30" customHeight="1" x14ac:dyDescent="0.15">
      <c r="C461" s="129"/>
      <c r="E461" s="331"/>
      <c r="F461" s="332"/>
      <c r="G461" s="333"/>
      <c r="H461" s="334" t="s">
        <v>448</v>
      </c>
      <c r="I461" s="335" t="s">
        <v>320</v>
      </c>
      <c r="J461" s="336"/>
      <c r="K461" s="336"/>
      <c r="L461" s="337"/>
      <c r="M461" s="6"/>
      <c r="N461" s="7"/>
      <c r="O461" s="335" t="s">
        <v>408</v>
      </c>
      <c r="P461" s="336"/>
      <c r="Q461" s="336"/>
      <c r="R461" s="336"/>
      <c r="S461" s="336"/>
      <c r="T461" s="337"/>
      <c r="U461" s="335" t="s">
        <v>443</v>
      </c>
      <c r="V461" s="336"/>
      <c r="W461" s="336"/>
      <c r="X461" s="336"/>
      <c r="Y461" s="338"/>
      <c r="Z461" s="160"/>
    </row>
    <row r="462" spans="1:26" ht="30" customHeight="1" x14ac:dyDescent="0.15">
      <c r="C462" s="129"/>
      <c r="E462" s="339"/>
      <c r="F462" s="340"/>
      <c r="G462" s="341"/>
      <c r="H462" s="351" t="s">
        <v>119</v>
      </c>
      <c r="I462" s="343" t="s">
        <v>321</v>
      </c>
      <c r="J462" s="344"/>
      <c r="K462" s="344"/>
      <c r="L462" s="345"/>
      <c r="M462" s="10"/>
      <c r="N462" s="11"/>
      <c r="O462" s="343"/>
      <c r="P462" s="344"/>
      <c r="Q462" s="344"/>
      <c r="R462" s="344"/>
      <c r="S462" s="344"/>
      <c r="T462" s="345"/>
      <c r="U462" s="343" t="s">
        <v>444</v>
      </c>
      <c r="V462" s="344"/>
      <c r="W462" s="344"/>
      <c r="X462" s="344"/>
      <c r="Y462" s="352"/>
      <c r="Z462" s="160"/>
    </row>
    <row r="463" spans="1:26" ht="30" customHeight="1" x14ac:dyDescent="0.15">
      <c r="C463" s="129"/>
      <c r="E463" s="322" t="s">
        <v>487</v>
      </c>
      <c r="F463" s="323"/>
      <c r="G463" s="324"/>
      <c r="H463" s="350" t="s">
        <v>447</v>
      </c>
      <c r="I463" s="326" t="s">
        <v>322</v>
      </c>
      <c r="J463" s="327"/>
      <c r="K463" s="327"/>
      <c r="L463" s="328"/>
      <c r="M463" s="4"/>
      <c r="N463" s="5"/>
      <c r="O463" s="326" t="s">
        <v>409</v>
      </c>
      <c r="P463" s="327"/>
      <c r="Q463" s="327"/>
      <c r="R463" s="327"/>
      <c r="S463" s="327"/>
      <c r="T463" s="328"/>
      <c r="U463" s="326"/>
      <c r="V463" s="327"/>
      <c r="W463" s="327"/>
      <c r="X463" s="327"/>
      <c r="Y463" s="329"/>
      <c r="Z463" s="160"/>
    </row>
    <row r="464" spans="1:26" ht="30" customHeight="1" x14ac:dyDescent="0.15">
      <c r="C464" s="129"/>
      <c r="E464" s="339"/>
      <c r="F464" s="340"/>
      <c r="G464" s="341"/>
      <c r="H464" s="351" t="s">
        <v>448</v>
      </c>
      <c r="I464" s="343" t="s">
        <v>323</v>
      </c>
      <c r="J464" s="344"/>
      <c r="K464" s="344"/>
      <c r="L464" s="345"/>
      <c r="M464" s="10"/>
      <c r="N464" s="11"/>
      <c r="O464" s="343" t="s">
        <v>410</v>
      </c>
      <c r="P464" s="344"/>
      <c r="Q464" s="344"/>
      <c r="R464" s="344"/>
      <c r="S464" s="344"/>
      <c r="T464" s="345"/>
      <c r="U464" s="343" t="s">
        <v>445</v>
      </c>
      <c r="V464" s="344"/>
      <c r="W464" s="344"/>
      <c r="X464" s="344"/>
      <c r="Y464" s="352"/>
      <c r="Z464" s="160"/>
    </row>
    <row r="465" spans="1:26" ht="30" customHeight="1" x14ac:dyDescent="0.15">
      <c r="C465" s="129"/>
      <c r="E465" s="322" t="s">
        <v>488</v>
      </c>
      <c r="F465" s="323"/>
      <c r="G465" s="324"/>
      <c r="H465" s="350" t="s">
        <v>447</v>
      </c>
      <c r="I465" s="326" t="s">
        <v>324</v>
      </c>
      <c r="J465" s="327"/>
      <c r="K465" s="327"/>
      <c r="L465" s="328"/>
      <c r="M465" s="4"/>
      <c r="N465" s="5"/>
      <c r="O465" s="326"/>
      <c r="P465" s="327"/>
      <c r="Q465" s="327"/>
      <c r="R465" s="327"/>
      <c r="S465" s="327"/>
      <c r="T465" s="328"/>
      <c r="U465" s="326"/>
      <c r="V465" s="327"/>
      <c r="W465" s="327"/>
      <c r="X465" s="327"/>
      <c r="Y465" s="329"/>
      <c r="Z465" s="160"/>
    </row>
    <row r="466" spans="1:26" ht="45" customHeight="1" x14ac:dyDescent="0.15">
      <c r="C466" s="129"/>
      <c r="E466" s="331"/>
      <c r="F466" s="332"/>
      <c r="G466" s="333"/>
      <c r="H466" s="334" t="s">
        <v>448</v>
      </c>
      <c r="I466" s="335" t="s">
        <v>325</v>
      </c>
      <c r="J466" s="336"/>
      <c r="K466" s="336"/>
      <c r="L466" s="337"/>
      <c r="M466" s="6"/>
      <c r="N466" s="7"/>
      <c r="O466" s="335"/>
      <c r="P466" s="336"/>
      <c r="Q466" s="336"/>
      <c r="R466" s="336"/>
      <c r="S466" s="336"/>
      <c r="T466" s="337"/>
      <c r="U466" s="335"/>
      <c r="V466" s="336"/>
      <c r="W466" s="336"/>
      <c r="X466" s="336"/>
      <c r="Y466" s="338"/>
      <c r="Z466" s="160"/>
    </row>
    <row r="467" spans="1:26" ht="30" customHeight="1" x14ac:dyDescent="0.15">
      <c r="C467" s="129"/>
      <c r="E467" s="331"/>
      <c r="F467" s="332"/>
      <c r="G467" s="333"/>
      <c r="H467" s="334" t="s">
        <v>119</v>
      </c>
      <c r="I467" s="335" t="s">
        <v>326</v>
      </c>
      <c r="J467" s="336"/>
      <c r="K467" s="336"/>
      <c r="L467" s="337"/>
      <c r="M467" s="6"/>
      <c r="N467" s="7"/>
      <c r="O467" s="335"/>
      <c r="P467" s="336"/>
      <c r="Q467" s="336"/>
      <c r="R467" s="336"/>
      <c r="S467" s="336"/>
      <c r="T467" s="337"/>
      <c r="U467" s="335"/>
      <c r="V467" s="336"/>
      <c r="W467" s="336"/>
      <c r="X467" s="336"/>
      <c r="Y467" s="338"/>
      <c r="Z467" s="160"/>
    </row>
    <row r="468" spans="1:26" ht="30" customHeight="1" x14ac:dyDescent="0.15">
      <c r="C468" s="129"/>
      <c r="E468" s="331"/>
      <c r="F468" s="332"/>
      <c r="G468" s="333"/>
      <c r="H468" s="334" t="s">
        <v>120</v>
      </c>
      <c r="I468" s="335" t="s">
        <v>327</v>
      </c>
      <c r="J468" s="336"/>
      <c r="K468" s="336"/>
      <c r="L468" s="337"/>
      <c r="M468" s="6"/>
      <c r="N468" s="7"/>
      <c r="O468" s="335"/>
      <c r="P468" s="336"/>
      <c r="Q468" s="336"/>
      <c r="R468" s="336"/>
      <c r="S468" s="336"/>
      <c r="T468" s="337"/>
      <c r="U468" s="335"/>
      <c r="V468" s="336"/>
      <c r="W468" s="336"/>
      <c r="X468" s="336"/>
      <c r="Y468" s="338"/>
      <c r="Z468" s="160"/>
    </row>
    <row r="469" spans="1:26" ht="30" customHeight="1" x14ac:dyDescent="0.15">
      <c r="C469" s="129"/>
      <c r="E469" s="331"/>
      <c r="F469" s="332"/>
      <c r="G469" s="333"/>
      <c r="H469" s="334" t="s">
        <v>121</v>
      </c>
      <c r="I469" s="335" t="s">
        <v>328</v>
      </c>
      <c r="J469" s="336"/>
      <c r="K469" s="336"/>
      <c r="L469" s="337"/>
      <c r="M469" s="6"/>
      <c r="N469" s="7"/>
      <c r="O469" s="335"/>
      <c r="P469" s="336"/>
      <c r="Q469" s="336"/>
      <c r="R469" s="336"/>
      <c r="S469" s="336"/>
      <c r="T469" s="337"/>
      <c r="U469" s="335"/>
      <c r="V469" s="336"/>
      <c r="W469" s="336"/>
      <c r="X469" s="336"/>
      <c r="Y469" s="338"/>
      <c r="Z469" s="160"/>
    </row>
    <row r="470" spans="1:26" ht="30" customHeight="1" x14ac:dyDescent="0.15">
      <c r="C470" s="129"/>
      <c r="E470" s="331"/>
      <c r="F470" s="332"/>
      <c r="G470" s="333"/>
      <c r="H470" s="334" t="s">
        <v>122</v>
      </c>
      <c r="I470" s="335" t="s">
        <v>337</v>
      </c>
      <c r="J470" s="336"/>
      <c r="K470" s="336"/>
      <c r="L470" s="337"/>
      <c r="M470" s="6"/>
      <c r="N470" s="7"/>
      <c r="O470" s="335"/>
      <c r="P470" s="336"/>
      <c r="Q470" s="336"/>
      <c r="R470" s="336"/>
      <c r="S470" s="336"/>
      <c r="T470" s="337"/>
      <c r="U470" s="335"/>
      <c r="V470" s="336"/>
      <c r="W470" s="336"/>
      <c r="X470" s="336"/>
      <c r="Y470" s="338"/>
      <c r="Z470" s="160"/>
    </row>
    <row r="471" spans="1:26" ht="30" customHeight="1" x14ac:dyDescent="0.15">
      <c r="C471" s="129"/>
      <c r="E471" s="331"/>
      <c r="F471" s="332"/>
      <c r="G471" s="333"/>
      <c r="H471" s="334" t="s">
        <v>123</v>
      </c>
      <c r="I471" s="335" t="s">
        <v>329</v>
      </c>
      <c r="J471" s="336"/>
      <c r="K471" s="336"/>
      <c r="L471" s="337"/>
      <c r="M471" s="6"/>
      <c r="N471" s="7"/>
      <c r="O471" s="335"/>
      <c r="P471" s="336"/>
      <c r="Q471" s="336"/>
      <c r="R471" s="336"/>
      <c r="S471" s="336"/>
      <c r="T471" s="337"/>
      <c r="U471" s="335"/>
      <c r="V471" s="336"/>
      <c r="W471" s="336"/>
      <c r="X471" s="336"/>
      <c r="Y471" s="338"/>
      <c r="Z471" s="160"/>
    </row>
    <row r="472" spans="1:26" ht="30" customHeight="1" x14ac:dyDescent="0.15">
      <c r="C472" s="129"/>
      <c r="E472" s="331"/>
      <c r="F472" s="332"/>
      <c r="G472" s="333"/>
      <c r="H472" s="334" t="s">
        <v>124</v>
      </c>
      <c r="I472" s="335" t="s">
        <v>330</v>
      </c>
      <c r="J472" s="336"/>
      <c r="K472" s="336"/>
      <c r="L472" s="337"/>
      <c r="M472" s="6"/>
      <c r="N472" s="7"/>
      <c r="O472" s="335"/>
      <c r="P472" s="336"/>
      <c r="Q472" s="336"/>
      <c r="R472" s="336"/>
      <c r="S472" s="336"/>
      <c r="T472" s="337"/>
      <c r="U472" s="335"/>
      <c r="V472" s="336"/>
      <c r="W472" s="336"/>
      <c r="X472" s="336"/>
      <c r="Y472" s="338"/>
      <c r="Z472" s="160"/>
    </row>
    <row r="473" spans="1:26" ht="30" customHeight="1" x14ac:dyDescent="0.15">
      <c r="C473" s="129"/>
      <c r="E473" s="331"/>
      <c r="F473" s="332"/>
      <c r="G473" s="333"/>
      <c r="H473" s="334" t="s">
        <v>125</v>
      </c>
      <c r="I473" s="335" t="s">
        <v>331</v>
      </c>
      <c r="J473" s="336"/>
      <c r="K473" s="336"/>
      <c r="L473" s="337"/>
      <c r="M473" s="6"/>
      <c r="N473" s="7"/>
      <c r="O473" s="335"/>
      <c r="P473" s="336"/>
      <c r="Q473" s="336"/>
      <c r="R473" s="336"/>
      <c r="S473" s="336"/>
      <c r="T473" s="337"/>
      <c r="U473" s="335"/>
      <c r="V473" s="336"/>
      <c r="W473" s="336"/>
      <c r="X473" s="336"/>
      <c r="Y473" s="338"/>
      <c r="Z473" s="160"/>
    </row>
    <row r="474" spans="1:26" ht="30" customHeight="1" x14ac:dyDescent="0.15">
      <c r="C474" s="129"/>
      <c r="E474" s="331"/>
      <c r="F474" s="332"/>
      <c r="G474" s="333"/>
      <c r="H474" s="334" t="s">
        <v>126</v>
      </c>
      <c r="I474" s="335" t="s">
        <v>332</v>
      </c>
      <c r="J474" s="336"/>
      <c r="K474" s="336"/>
      <c r="L474" s="337"/>
      <c r="M474" s="6"/>
      <c r="N474" s="7"/>
      <c r="O474" s="335" t="s">
        <v>411</v>
      </c>
      <c r="P474" s="336"/>
      <c r="Q474" s="336"/>
      <c r="R474" s="336"/>
      <c r="S474" s="336"/>
      <c r="T474" s="337"/>
      <c r="U474" s="335"/>
      <c r="V474" s="336"/>
      <c r="W474" s="336"/>
      <c r="X474" s="336"/>
      <c r="Y474" s="338"/>
      <c r="Z474" s="160"/>
    </row>
    <row r="475" spans="1:26" ht="30" customHeight="1" x14ac:dyDescent="0.15">
      <c r="C475" s="129"/>
      <c r="E475" s="331"/>
      <c r="F475" s="332"/>
      <c r="G475" s="333"/>
      <c r="H475" s="334" t="s">
        <v>127</v>
      </c>
      <c r="I475" s="335" t="s">
        <v>333</v>
      </c>
      <c r="J475" s="336"/>
      <c r="K475" s="336"/>
      <c r="L475" s="337"/>
      <c r="M475" s="6"/>
      <c r="N475" s="7"/>
      <c r="O475" s="335"/>
      <c r="P475" s="336"/>
      <c r="Q475" s="336"/>
      <c r="R475" s="336"/>
      <c r="S475" s="336"/>
      <c r="T475" s="337"/>
      <c r="U475" s="335" t="s">
        <v>446</v>
      </c>
      <c r="V475" s="336"/>
      <c r="W475" s="336"/>
      <c r="X475" s="336"/>
      <c r="Y475" s="338"/>
      <c r="Z475" s="160"/>
    </row>
    <row r="476" spans="1:26" ht="30" customHeight="1" x14ac:dyDescent="0.15">
      <c r="A476" s="330">
        <f>IFERROR(IF(OR(AND($M476="○",TRIM($O476)=""),LEN($O476)&gt;100),1001,0),3)</f>
        <v>0</v>
      </c>
      <c r="C476" s="129"/>
      <c r="E476" s="339"/>
      <c r="F476" s="340"/>
      <c r="G476" s="341"/>
      <c r="H476" s="351" t="s">
        <v>128</v>
      </c>
      <c r="I476" s="343" t="s">
        <v>489</v>
      </c>
      <c r="J476" s="344"/>
      <c r="K476" s="344"/>
      <c r="L476" s="345"/>
      <c r="M476" s="10"/>
      <c r="N476" s="11"/>
      <c r="O476" s="80"/>
      <c r="P476" s="81"/>
      <c r="Q476" s="81"/>
      <c r="R476" s="81"/>
      <c r="S476" s="81"/>
      <c r="T476" s="82"/>
      <c r="U476" s="343"/>
      <c r="V476" s="344"/>
      <c r="W476" s="344"/>
      <c r="X476" s="344"/>
      <c r="Y476" s="352"/>
      <c r="Z476" s="160"/>
    </row>
    <row r="477" spans="1:26" ht="20.100000000000001" customHeight="1" x14ac:dyDescent="0.15">
      <c r="C477" s="129"/>
      <c r="Z477" s="160"/>
    </row>
    <row r="478" spans="1:26" ht="20.100000000000001" customHeight="1" x14ac:dyDescent="0.15">
      <c r="B478" s="160"/>
      <c r="C478" s="165"/>
      <c r="D478" s="166"/>
      <c r="E478" s="166"/>
      <c r="F478" s="166"/>
      <c r="G478" s="166"/>
      <c r="H478" s="166"/>
      <c r="I478" s="166"/>
      <c r="J478" s="166"/>
      <c r="K478" s="166"/>
      <c r="L478" s="166"/>
      <c r="M478" s="166"/>
      <c r="N478" s="166"/>
      <c r="O478" s="166"/>
      <c r="P478" s="166"/>
      <c r="Q478" s="166"/>
      <c r="R478" s="166"/>
      <c r="S478" s="166"/>
      <c r="T478" s="166"/>
      <c r="U478" s="166"/>
      <c r="V478" s="166"/>
      <c r="W478" s="166"/>
      <c r="X478" s="166"/>
      <c r="Y478" s="166"/>
      <c r="Z478" s="359"/>
    </row>
  </sheetData>
  <sheetProtection algorithmName="SHA-512" hashValue="cZ0MWR3DoC60AXuwNsEmzIFkLxBp5NrK2RKT4IgFn5ZwYlBzi2uivW+N7JibPw/0csWpEQpAVSzcT8LH6Z7/sA==" saltValue="n/2hbEyGVtwsIykPp/U9/A==" spinCount="100000" sheet="1" objects="1" scenarios="1"/>
  <dataConsolidate/>
  <mergeCells count="887">
    <mergeCell ref="I476:L476"/>
    <mergeCell ref="O476:T476"/>
    <mergeCell ref="U476:Y476"/>
    <mergeCell ref="I473:L473"/>
    <mergeCell ref="O473:T473"/>
    <mergeCell ref="U473:Y473"/>
    <mergeCell ref="I474:L474"/>
    <mergeCell ref="O474:T474"/>
    <mergeCell ref="U474:Y474"/>
    <mergeCell ref="I475:L475"/>
    <mergeCell ref="O475:T475"/>
    <mergeCell ref="U475:Y475"/>
    <mergeCell ref="U464:Y464"/>
    <mergeCell ref="E465:G476"/>
    <mergeCell ref="I465:L465"/>
    <mergeCell ref="O465:T465"/>
    <mergeCell ref="U465:Y465"/>
    <mergeCell ref="I466:L466"/>
    <mergeCell ref="O466:T466"/>
    <mergeCell ref="U466:Y466"/>
    <mergeCell ref="I467:L467"/>
    <mergeCell ref="O467:T467"/>
    <mergeCell ref="U467:Y467"/>
    <mergeCell ref="I468:L468"/>
    <mergeCell ref="O468:T468"/>
    <mergeCell ref="U468:Y468"/>
    <mergeCell ref="I469:L469"/>
    <mergeCell ref="O469:T469"/>
    <mergeCell ref="U469:Y469"/>
    <mergeCell ref="I470:L470"/>
    <mergeCell ref="O470:T470"/>
    <mergeCell ref="U470:Y470"/>
    <mergeCell ref="I471:L471"/>
    <mergeCell ref="O471:T471"/>
    <mergeCell ref="U471:Y471"/>
    <mergeCell ref="I472:L472"/>
    <mergeCell ref="I447:L447"/>
    <mergeCell ref="O447:T447"/>
    <mergeCell ref="U447:Y447"/>
    <mergeCell ref="E448:G453"/>
    <mergeCell ref="I448:L448"/>
    <mergeCell ref="O448:T448"/>
    <mergeCell ref="U448:Y448"/>
    <mergeCell ref="I449:L449"/>
    <mergeCell ref="O449:T449"/>
    <mergeCell ref="U449:Y449"/>
    <mergeCell ref="I450:L450"/>
    <mergeCell ref="O450:T450"/>
    <mergeCell ref="U450:Y450"/>
    <mergeCell ref="I451:L451"/>
    <mergeCell ref="O451:T451"/>
    <mergeCell ref="U451:Y451"/>
    <mergeCell ref="I452:L452"/>
    <mergeCell ref="O452:T452"/>
    <mergeCell ref="U452:Y452"/>
    <mergeCell ref="I453:L453"/>
    <mergeCell ref="O453:T453"/>
    <mergeCell ref="U453:Y453"/>
    <mergeCell ref="U428:Y428"/>
    <mergeCell ref="I429:L429"/>
    <mergeCell ref="O429:T429"/>
    <mergeCell ref="U429:Y429"/>
    <mergeCell ref="I430:L430"/>
    <mergeCell ref="O430:T430"/>
    <mergeCell ref="U430:Y430"/>
    <mergeCell ref="I431:L431"/>
    <mergeCell ref="O431:T431"/>
    <mergeCell ref="U431:Y431"/>
    <mergeCell ref="U410:Y410"/>
    <mergeCell ref="E411:G413"/>
    <mergeCell ref="I411:L411"/>
    <mergeCell ref="O411:T411"/>
    <mergeCell ref="U411:Y411"/>
    <mergeCell ref="I412:L412"/>
    <mergeCell ref="O412:T412"/>
    <mergeCell ref="U412:Y412"/>
    <mergeCell ref="I413:L413"/>
    <mergeCell ref="O413:T413"/>
    <mergeCell ref="U413:Y413"/>
    <mergeCell ref="I393:L393"/>
    <mergeCell ref="O393:T393"/>
    <mergeCell ref="U393:Y393"/>
    <mergeCell ref="I394:L394"/>
    <mergeCell ref="O394:T394"/>
    <mergeCell ref="U394:Y394"/>
    <mergeCell ref="E395:G399"/>
    <mergeCell ref="I395:L395"/>
    <mergeCell ref="O395:T395"/>
    <mergeCell ref="U395:Y395"/>
    <mergeCell ref="I396:L396"/>
    <mergeCell ref="O396:T396"/>
    <mergeCell ref="U396:Y396"/>
    <mergeCell ref="I397:L397"/>
    <mergeCell ref="O397:T397"/>
    <mergeCell ref="U397:Y397"/>
    <mergeCell ref="I398:L398"/>
    <mergeCell ref="O398:T398"/>
    <mergeCell ref="U398:Y398"/>
    <mergeCell ref="I399:L399"/>
    <mergeCell ref="O399:T399"/>
    <mergeCell ref="U399:Y399"/>
    <mergeCell ref="I375:L375"/>
    <mergeCell ref="O375:T375"/>
    <mergeCell ref="U375:Y375"/>
    <mergeCell ref="E376:G394"/>
    <mergeCell ref="I376:L376"/>
    <mergeCell ref="O376:T376"/>
    <mergeCell ref="U376:Y376"/>
    <mergeCell ref="I377:L377"/>
    <mergeCell ref="O377:T377"/>
    <mergeCell ref="U377:Y377"/>
    <mergeCell ref="I378:L378"/>
    <mergeCell ref="O378:T378"/>
    <mergeCell ref="U378:Y378"/>
    <mergeCell ref="I379:L379"/>
    <mergeCell ref="O379:T379"/>
    <mergeCell ref="U379:Y379"/>
    <mergeCell ref="I380:L380"/>
    <mergeCell ref="O380:T380"/>
    <mergeCell ref="U380:Y380"/>
    <mergeCell ref="I381:L381"/>
    <mergeCell ref="O381:T381"/>
    <mergeCell ref="U381:Y381"/>
    <mergeCell ref="I382:L382"/>
    <mergeCell ref="U392:Y392"/>
    <mergeCell ref="U356:Y356"/>
    <mergeCell ref="I357:L357"/>
    <mergeCell ref="O357:T357"/>
    <mergeCell ref="U357:Y357"/>
    <mergeCell ref="I358:L358"/>
    <mergeCell ref="O358:T358"/>
    <mergeCell ref="U358:Y358"/>
    <mergeCell ref="I359:L359"/>
    <mergeCell ref="O359:T359"/>
    <mergeCell ref="U359:Y359"/>
    <mergeCell ref="I356:L356"/>
    <mergeCell ref="U352:Y352"/>
    <mergeCell ref="I353:L353"/>
    <mergeCell ref="O353:T353"/>
    <mergeCell ref="U353:Y353"/>
    <mergeCell ref="I354:L354"/>
    <mergeCell ref="O354:T354"/>
    <mergeCell ref="U354:Y354"/>
    <mergeCell ref="I355:L355"/>
    <mergeCell ref="O355:T355"/>
    <mergeCell ref="U355:Y355"/>
    <mergeCell ref="U344:Y344"/>
    <mergeCell ref="I345:L345"/>
    <mergeCell ref="O345:T345"/>
    <mergeCell ref="U345:Y345"/>
    <mergeCell ref="I346:L346"/>
    <mergeCell ref="O346:T346"/>
    <mergeCell ref="U346:Y346"/>
    <mergeCell ref="E347:G351"/>
    <mergeCell ref="I347:L347"/>
    <mergeCell ref="O347:T347"/>
    <mergeCell ref="U347:Y347"/>
    <mergeCell ref="I348:L348"/>
    <mergeCell ref="O348:T348"/>
    <mergeCell ref="U348:Y348"/>
    <mergeCell ref="I349:L349"/>
    <mergeCell ref="O349:T349"/>
    <mergeCell ref="U349:Y349"/>
    <mergeCell ref="I350:L350"/>
    <mergeCell ref="O350:T350"/>
    <mergeCell ref="U350:Y350"/>
    <mergeCell ref="I351:L351"/>
    <mergeCell ref="O351:T351"/>
    <mergeCell ref="U351:Y351"/>
    <mergeCell ref="U340:Y340"/>
    <mergeCell ref="I341:L341"/>
    <mergeCell ref="O341:T341"/>
    <mergeCell ref="U341:Y341"/>
    <mergeCell ref="I342:L342"/>
    <mergeCell ref="O342:T342"/>
    <mergeCell ref="U342:Y342"/>
    <mergeCell ref="I343:L343"/>
    <mergeCell ref="O343:T343"/>
    <mergeCell ref="U343:Y343"/>
    <mergeCell ref="U336:Y336"/>
    <mergeCell ref="I337:L337"/>
    <mergeCell ref="O337:T337"/>
    <mergeCell ref="U337:Y337"/>
    <mergeCell ref="I338:L338"/>
    <mergeCell ref="O338:T338"/>
    <mergeCell ref="U338:Y338"/>
    <mergeCell ref="I339:L339"/>
    <mergeCell ref="O339:T339"/>
    <mergeCell ref="U339:Y339"/>
    <mergeCell ref="I332:L332"/>
    <mergeCell ref="O332:T332"/>
    <mergeCell ref="U332:Y332"/>
    <mergeCell ref="E333:G333"/>
    <mergeCell ref="I333:L333"/>
    <mergeCell ref="O333:T333"/>
    <mergeCell ref="U333:Y333"/>
    <mergeCell ref="E334:G335"/>
    <mergeCell ref="I334:L334"/>
    <mergeCell ref="O334:T334"/>
    <mergeCell ref="U334:Y334"/>
    <mergeCell ref="I335:L335"/>
    <mergeCell ref="O335:T335"/>
    <mergeCell ref="U335:Y335"/>
    <mergeCell ref="E328:G332"/>
    <mergeCell ref="U328:Y328"/>
    <mergeCell ref="I329:L329"/>
    <mergeCell ref="O329:T329"/>
    <mergeCell ref="U329:Y329"/>
    <mergeCell ref="I330:L330"/>
    <mergeCell ref="O330:T330"/>
    <mergeCell ref="U330:Y330"/>
    <mergeCell ref="I331:L331"/>
    <mergeCell ref="O331:T331"/>
    <mergeCell ref="U331:Y331"/>
    <mergeCell ref="I328:L328"/>
    <mergeCell ref="O328:T328"/>
    <mergeCell ref="I315:L315"/>
    <mergeCell ref="O315:T315"/>
    <mergeCell ref="U315:Y315"/>
    <mergeCell ref="I316:L316"/>
    <mergeCell ref="O316:T316"/>
    <mergeCell ref="U316:Y316"/>
    <mergeCell ref="E317:G321"/>
    <mergeCell ref="I317:L317"/>
    <mergeCell ref="O317:T317"/>
    <mergeCell ref="U317:Y317"/>
    <mergeCell ref="I318:L318"/>
    <mergeCell ref="O318:T318"/>
    <mergeCell ref="U318:Y318"/>
    <mergeCell ref="I319:L319"/>
    <mergeCell ref="O319:T319"/>
    <mergeCell ref="U319:Y319"/>
    <mergeCell ref="I320:L320"/>
    <mergeCell ref="O320:T320"/>
    <mergeCell ref="U320:Y320"/>
    <mergeCell ref="I321:L321"/>
    <mergeCell ref="O321:T321"/>
    <mergeCell ref="U321:Y321"/>
    <mergeCell ref="E312:G316"/>
    <mergeCell ref="I312:L312"/>
    <mergeCell ref="E305:G311"/>
    <mergeCell ref="I305:L305"/>
    <mergeCell ref="O305:T305"/>
    <mergeCell ref="U305:Y305"/>
    <mergeCell ref="I306:L306"/>
    <mergeCell ref="O306:T306"/>
    <mergeCell ref="U306:Y306"/>
    <mergeCell ref="I307:L307"/>
    <mergeCell ref="O307:T307"/>
    <mergeCell ref="U307:Y307"/>
    <mergeCell ref="I308:L308"/>
    <mergeCell ref="O308:T308"/>
    <mergeCell ref="U308:Y308"/>
    <mergeCell ref="I309:L309"/>
    <mergeCell ref="O309:T309"/>
    <mergeCell ref="U309:Y309"/>
    <mergeCell ref="I310:L310"/>
    <mergeCell ref="O310:T310"/>
    <mergeCell ref="O312:T312"/>
    <mergeCell ref="U312:Y312"/>
    <mergeCell ref="I313:L313"/>
    <mergeCell ref="O313:T313"/>
    <mergeCell ref="I286:L286"/>
    <mergeCell ref="O286:T286"/>
    <mergeCell ref="U286:Y286"/>
    <mergeCell ref="E287:G299"/>
    <mergeCell ref="I287:L287"/>
    <mergeCell ref="O287:T287"/>
    <mergeCell ref="U287:Y287"/>
    <mergeCell ref="I288:L288"/>
    <mergeCell ref="O288:T288"/>
    <mergeCell ref="U288:Y288"/>
    <mergeCell ref="I289:L289"/>
    <mergeCell ref="O289:T289"/>
    <mergeCell ref="U289:Y289"/>
    <mergeCell ref="I290:L290"/>
    <mergeCell ref="O290:T290"/>
    <mergeCell ref="U290:Y290"/>
    <mergeCell ref="I291:L291"/>
    <mergeCell ref="O291:T291"/>
    <mergeCell ref="U291:Y291"/>
    <mergeCell ref="I292:L292"/>
    <mergeCell ref="O292:T292"/>
    <mergeCell ref="U292:Y292"/>
    <mergeCell ref="I293:L293"/>
    <mergeCell ref="O293:T293"/>
    <mergeCell ref="O280:T280"/>
    <mergeCell ref="U280:Y280"/>
    <mergeCell ref="E281:G281"/>
    <mergeCell ref="I281:L281"/>
    <mergeCell ref="O281:T281"/>
    <mergeCell ref="U281:Y281"/>
    <mergeCell ref="E282:G283"/>
    <mergeCell ref="I282:L282"/>
    <mergeCell ref="O282:T282"/>
    <mergeCell ref="U282:Y282"/>
    <mergeCell ref="I283:L283"/>
    <mergeCell ref="O283:T283"/>
    <mergeCell ref="U283:Y283"/>
    <mergeCell ref="O257:T257"/>
    <mergeCell ref="U257:Y257"/>
    <mergeCell ref="I258:L258"/>
    <mergeCell ref="O258:T258"/>
    <mergeCell ref="U258:Y258"/>
    <mergeCell ref="I259:L259"/>
    <mergeCell ref="O259:T259"/>
    <mergeCell ref="U259:Y259"/>
    <mergeCell ref="I260:L260"/>
    <mergeCell ref="O260:T260"/>
    <mergeCell ref="U260:Y260"/>
    <mergeCell ref="O243:T243"/>
    <mergeCell ref="U243:Y243"/>
    <mergeCell ref="E244:G249"/>
    <mergeCell ref="I244:L244"/>
    <mergeCell ref="O244:T244"/>
    <mergeCell ref="U244:Y244"/>
    <mergeCell ref="I245:L245"/>
    <mergeCell ref="O245:T245"/>
    <mergeCell ref="U245:Y245"/>
    <mergeCell ref="I246:L246"/>
    <mergeCell ref="O246:T246"/>
    <mergeCell ref="U246:Y246"/>
    <mergeCell ref="I247:L247"/>
    <mergeCell ref="O247:T247"/>
    <mergeCell ref="U247:Y247"/>
    <mergeCell ref="I248:L248"/>
    <mergeCell ref="O248:T248"/>
    <mergeCell ref="U248:Y248"/>
    <mergeCell ref="I249:L249"/>
    <mergeCell ref="O249:T249"/>
    <mergeCell ref="U249:Y249"/>
    <mergeCell ref="E243:G243"/>
    <mergeCell ref="E454:G459"/>
    <mergeCell ref="E460:G462"/>
    <mergeCell ref="E463:G464"/>
    <mergeCell ref="E444:G447"/>
    <mergeCell ref="E437:G439"/>
    <mergeCell ref="E440:G443"/>
    <mergeCell ref="E422:G431"/>
    <mergeCell ref="E432:G436"/>
    <mergeCell ref="E414:G421"/>
    <mergeCell ref="E400:G403"/>
    <mergeCell ref="E404:G410"/>
    <mergeCell ref="E356:G375"/>
    <mergeCell ref="E352:G355"/>
    <mergeCell ref="E336:G346"/>
    <mergeCell ref="O472:T472"/>
    <mergeCell ref="U472:Y472"/>
    <mergeCell ref="O457:T457"/>
    <mergeCell ref="U457:Y457"/>
    <mergeCell ref="O458:T458"/>
    <mergeCell ref="U458:Y458"/>
    <mergeCell ref="O459:T459"/>
    <mergeCell ref="U459:Y459"/>
    <mergeCell ref="O460:T460"/>
    <mergeCell ref="U460:Y460"/>
    <mergeCell ref="O461:T461"/>
    <mergeCell ref="U461:Y461"/>
    <mergeCell ref="O462:T462"/>
    <mergeCell ref="U462:Y462"/>
    <mergeCell ref="O463:T463"/>
    <mergeCell ref="U463:Y463"/>
    <mergeCell ref="O464:T464"/>
    <mergeCell ref="O454:T454"/>
    <mergeCell ref="U454:Y454"/>
    <mergeCell ref="O455:T455"/>
    <mergeCell ref="U455:Y455"/>
    <mergeCell ref="O456:T456"/>
    <mergeCell ref="U456:Y456"/>
    <mergeCell ref="O439:T439"/>
    <mergeCell ref="U439:Y439"/>
    <mergeCell ref="O440:T440"/>
    <mergeCell ref="U440:Y440"/>
    <mergeCell ref="O441:T441"/>
    <mergeCell ref="U441:Y441"/>
    <mergeCell ref="O442:T442"/>
    <mergeCell ref="U442:Y442"/>
    <mergeCell ref="O443:T443"/>
    <mergeCell ref="U443:Y443"/>
    <mergeCell ref="O444:T444"/>
    <mergeCell ref="U444:Y444"/>
    <mergeCell ref="O445:T445"/>
    <mergeCell ref="U445:Y445"/>
    <mergeCell ref="O446:T446"/>
    <mergeCell ref="U446:Y446"/>
    <mergeCell ref="O432:T432"/>
    <mergeCell ref="U432:Y432"/>
    <mergeCell ref="O433:T433"/>
    <mergeCell ref="U433:Y433"/>
    <mergeCell ref="O434:T434"/>
    <mergeCell ref="U434:Y434"/>
    <mergeCell ref="O435:T435"/>
    <mergeCell ref="U435:Y435"/>
    <mergeCell ref="O436:T436"/>
    <mergeCell ref="U436:Y436"/>
    <mergeCell ref="U416:Y416"/>
    <mergeCell ref="O417:T417"/>
    <mergeCell ref="U417:Y417"/>
    <mergeCell ref="O418:T418"/>
    <mergeCell ref="U418:Y418"/>
    <mergeCell ref="O437:T437"/>
    <mergeCell ref="U437:Y437"/>
    <mergeCell ref="O438:T438"/>
    <mergeCell ref="U438:Y438"/>
    <mergeCell ref="O421:T421"/>
    <mergeCell ref="U421:Y421"/>
    <mergeCell ref="O422:T422"/>
    <mergeCell ref="U422:Y422"/>
    <mergeCell ref="O423:T423"/>
    <mergeCell ref="U423:Y423"/>
    <mergeCell ref="O424:T424"/>
    <mergeCell ref="U424:Y424"/>
    <mergeCell ref="O425:T425"/>
    <mergeCell ref="U425:Y425"/>
    <mergeCell ref="O426:T426"/>
    <mergeCell ref="U426:Y426"/>
    <mergeCell ref="O427:T427"/>
    <mergeCell ref="U427:Y427"/>
    <mergeCell ref="O428:T428"/>
    <mergeCell ref="O419:T419"/>
    <mergeCell ref="U419:Y419"/>
    <mergeCell ref="O420:T420"/>
    <mergeCell ref="U420:Y420"/>
    <mergeCell ref="O403:T403"/>
    <mergeCell ref="U403:Y403"/>
    <mergeCell ref="O404:T404"/>
    <mergeCell ref="U404:Y404"/>
    <mergeCell ref="O405:T405"/>
    <mergeCell ref="U405:Y405"/>
    <mergeCell ref="O406:T406"/>
    <mergeCell ref="U406:Y406"/>
    <mergeCell ref="O407:T407"/>
    <mergeCell ref="U407:Y407"/>
    <mergeCell ref="O408:T408"/>
    <mergeCell ref="U408:Y408"/>
    <mergeCell ref="O409:T409"/>
    <mergeCell ref="U409:Y409"/>
    <mergeCell ref="O410:T410"/>
    <mergeCell ref="O414:T414"/>
    <mergeCell ref="U414:Y414"/>
    <mergeCell ref="O415:T415"/>
    <mergeCell ref="U415:Y415"/>
    <mergeCell ref="O416:T416"/>
    <mergeCell ref="O400:T400"/>
    <mergeCell ref="U400:Y400"/>
    <mergeCell ref="O401:T401"/>
    <mergeCell ref="U401:Y401"/>
    <mergeCell ref="O402:T402"/>
    <mergeCell ref="U402:Y402"/>
    <mergeCell ref="O385:T385"/>
    <mergeCell ref="U385:Y385"/>
    <mergeCell ref="O386:T386"/>
    <mergeCell ref="U386:Y386"/>
    <mergeCell ref="O387:T387"/>
    <mergeCell ref="U387:Y387"/>
    <mergeCell ref="O388:T388"/>
    <mergeCell ref="U388:Y388"/>
    <mergeCell ref="O389:T389"/>
    <mergeCell ref="U389:Y389"/>
    <mergeCell ref="O390:T390"/>
    <mergeCell ref="U390:Y390"/>
    <mergeCell ref="O391:T391"/>
    <mergeCell ref="U391:Y391"/>
    <mergeCell ref="O392:T392"/>
    <mergeCell ref="O382:T382"/>
    <mergeCell ref="U382:Y382"/>
    <mergeCell ref="O383:T383"/>
    <mergeCell ref="U383:Y383"/>
    <mergeCell ref="O384:T384"/>
    <mergeCell ref="U384:Y384"/>
    <mergeCell ref="O367:T367"/>
    <mergeCell ref="U367:Y367"/>
    <mergeCell ref="O368:T368"/>
    <mergeCell ref="U368:Y368"/>
    <mergeCell ref="O369:T369"/>
    <mergeCell ref="U369:Y369"/>
    <mergeCell ref="O370:T370"/>
    <mergeCell ref="U370:Y370"/>
    <mergeCell ref="O371:T371"/>
    <mergeCell ref="U371:Y371"/>
    <mergeCell ref="O372:T372"/>
    <mergeCell ref="U372:Y372"/>
    <mergeCell ref="O373:T373"/>
    <mergeCell ref="U373:Y373"/>
    <mergeCell ref="O374:T374"/>
    <mergeCell ref="U374:Y374"/>
    <mergeCell ref="U360:Y360"/>
    <mergeCell ref="O361:T361"/>
    <mergeCell ref="U361:Y361"/>
    <mergeCell ref="O362:T362"/>
    <mergeCell ref="U362:Y362"/>
    <mergeCell ref="O363:T363"/>
    <mergeCell ref="U363:Y363"/>
    <mergeCell ref="O364:T364"/>
    <mergeCell ref="U364:Y364"/>
    <mergeCell ref="O365:T365"/>
    <mergeCell ref="U365:Y365"/>
    <mergeCell ref="O366:T366"/>
    <mergeCell ref="U366:Y366"/>
    <mergeCell ref="O356:T356"/>
    <mergeCell ref="I462:L462"/>
    <mergeCell ref="I463:L463"/>
    <mergeCell ref="I464:L464"/>
    <mergeCell ref="I454:L454"/>
    <mergeCell ref="I455:L455"/>
    <mergeCell ref="I456:L456"/>
    <mergeCell ref="I457:L457"/>
    <mergeCell ref="I458:L458"/>
    <mergeCell ref="I459:L459"/>
    <mergeCell ref="I460:L460"/>
    <mergeCell ref="I461:L461"/>
    <mergeCell ref="I444:L444"/>
    <mergeCell ref="I445:L445"/>
    <mergeCell ref="I446:L446"/>
    <mergeCell ref="I435:L435"/>
    <mergeCell ref="I436:L436"/>
    <mergeCell ref="I437:L437"/>
    <mergeCell ref="I438:L438"/>
    <mergeCell ref="I439:L439"/>
    <mergeCell ref="I440:L440"/>
    <mergeCell ref="I441:L441"/>
    <mergeCell ref="I442:L442"/>
    <mergeCell ref="I443:L443"/>
    <mergeCell ref="I426:L426"/>
    <mergeCell ref="I427:L427"/>
    <mergeCell ref="I428:L428"/>
    <mergeCell ref="I432:L432"/>
    <mergeCell ref="I433:L433"/>
    <mergeCell ref="I434:L434"/>
    <mergeCell ref="I417:L417"/>
    <mergeCell ref="I418:L418"/>
    <mergeCell ref="I419:L419"/>
    <mergeCell ref="I420:L420"/>
    <mergeCell ref="I421:L421"/>
    <mergeCell ref="I422:L422"/>
    <mergeCell ref="I423:L423"/>
    <mergeCell ref="I424:L424"/>
    <mergeCell ref="I425:L425"/>
    <mergeCell ref="I408:L408"/>
    <mergeCell ref="I409:L409"/>
    <mergeCell ref="I410:L410"/>
    <mergeCell ref="I414:L414"/>
    <mergeCell ref="I415:L415"/>
    <mergeCell ref="I416:L416"/>
    <mergeCell ref="I400:L400"/>
    <mergeCell ref="I401:L401"/>
    <mergeCell ref="I402:L402"/>
    <mergeCell ref="I403:L403"/>
    <mergeCell ref="I404:L404"/>
    <mergeCell ref="I405:L405"/>
    <mergeCell ref="I406:L406"/>
    <mergeCell ref="I407:L407"/>
    <mergeCell ref="I390:L390"/>
    <mergeCell ref="I391:L391"/>
    <mergeCell ref="I392:L392"/>
    <mergeCell ref="I383:L383"/>
    <mergeCell ref="I384:L384"/>
    <mergeCell ref="I385:L385"/>
    <mergeCell ref="I386:L386"/>
    <mergeCell ref="I387:L387"/>
    <mergeCell ref="I388:L388"/>
    <mergeCell ref="I389:L389"/>
    <mergeCell ref="I372:L372"/>
    <mergeCell ref="I373:L373"/>
    <mergeCell ref="I374:L374"/>
    <mergeCell ref="I363:L363"/>
    <mergeCell ref="I364:L364"/>
    <mergeCell ref="I365:L365"/>
    <mergeCell ref="I366:L366"/>
    <mergeCell ref="I367:L367"/>
    <mergeCell ref="I368:L368"/>
    <mergeCell ref="I369:L369"/>
    <mergeCell ref="I370:L370"/>
    <mergeCell ref="I371:L371"/>
    <mergeCell ref="I360:L360"/>
    <mergeCell ref="I361:L361"/>
    <mergeCell ref="I362:L362"/>
    <mergeCell ref="I352:L352"/>
    <mergeCell ref="I336:L336"/>
    <mergeCell ref="O336:T336"/>
    <mergeCell ref="I340:L340"/>
    <mergeCell ref="O340:T340"/>
    <mergeCell ref="I344:L344"/>
    <mergeCell ref="O344:T344"/>
    <mergeCell ref="O360:T360"/>
    <mergeCell ref="O352:T352"/>
    <mergeCell ref="E327:G327"/>
    <mergeCell ref="I327:L327"/>
    <mergeCell ref="O327:T327"/>
    <mergeCell ref="U327:Y327"/>
    <mergeCell ref="E322:G323"/>
    <mergeCell ref="I322:L322"/>
    <mergeCell ref="O322:T322"/>
    <mergeCell ref="U322:Y322"/>
    <mergeCell ref="I323:L323"/>
    <mergeCell ref="O323:T323"/>
    <mergeCell ref="U323:Y323"/>
    <mergeCell ref="E324:G326"/>
    <mergeCell ref="I324:L324"/>
    <mergeCell ref="O324:T324"/>
    <mergeCell ref="U324:Y324"/>
    <mergeCell ref="I325:L325"/>
    <mergeCell ref="O325:T325"/>
    <mergeCell ref="U325:Y325"/>
    <mergeCell ref="I326:L326"/>
    <mergeCell ref="O326:T326"/>
    <mergeCell ref="U326:Y326"/>
    <mergeCell ref="U313:Y313"/>
    <mergeCell ref="I314:L314"/>
    <mergeCell ref="O314:T314"/>
    <mergeCell ref="U314:Y314"/>
    <mergeCell ref="U310:Y310"/>
    <mergeCell ref="I311:L311"/>
    <mergeCell ref="O311:T311"/>
    <mergeCell ref="U311:Y311"/>
    <mergeCell ref="E300:G304"/>
    <mergeCell ref="I300:L300"/>
    <mergeCell ref="O300:T300"/>
    <mergeCell ref="U300:Y300"/>
    <mergeCell ref="I301:L301"/>
    <mergeCell ref="O301:T301"/>
    <mergeCell ref="U301:Y301"/>
    <mergeCell ref="I302:L302"/>
    <mergeCell ref="O302:T302"/>
    <mergeCell ref="U302:Y302"/>
    <mergeCell ref="I303:L303"/>
    <mergeCell ref="O303:T303"/>
    <mergeCell ref="U303:Y303"/>
    <mergeCell ref="I304:L304"/>
    <mergeCell ref="O304:T304"/>
    <mergeCell ref="U304:Y304"/>
    <mergeCell ref="I299:L299"/>
    <mergeCell ref="O299:T299"/>
    <mergeCell ref="U299:Y299"/>
    <mergeCell ref="I294:L294"/>
    <mergeCell ref="O294:T294"/>
    <mergeCell ref="U294:Y294"/>
    <mergeCell ref="I295:L295"/>
    <mergeCell ref="O295:T295"/>
    <mergeCell ref="U295:Y295"/>
    <mergeCell ref="I296:L296"/>
    <mergeCell ref="O296:T296"/>
    <mergeCell ref="U296:Y296"/>
    <mergeCell ref="I297:L297"/>
    <mergeCell ref="O297:T297"/>
    <mergeCell ref="U297:Y297"/>
    <mergeCell ref="I298:L298"/>
    <mergeCell ref="O298:T298"/>
    <mergeCell ref="U298:Y298"/>
    <mergeCell ref="U293:Y293"/>
    <mergeCell ref="E284:G286"/>
    <mergeCell ref="I284:L284"/>
    <mergeCell ref="O284:T284"/>
    <mergeCell ref="U284:Y284"/>
    <mergeCell ref="I285:L285"/>
    <mergeCell ref="O285:T285"/>
    <mergeCell ref="E273:G280"/>
    <mergeCell ref="I273:L273"/>
    <mergeCell ref="O273:T273"/>
    <mergeCell ref="U273:Y273"/>
    <mergeCell ref="I274:L274"/>
    <mergeCell ref="O274:T274"/>
    <mergeCell ref="I276:L276"/>
    <mergeCell ref="O276:T276"/>
    <mergeCell ref="U276:Y276"/>
    <mergeCell ref="I277:L277"/>
    <mergeCell ref="O277:T277"/>
    <mergeCell ref="U277:Y277"/>
    <mergeCell ref="U274:Y274"/>
    <mergeCell ref="I275:L275"/>
    <mergeCell ref="O275:T275"/>
    <mergeCell ref="U275:Y275"/>
    <mergeCell ref="I280:L280"/>
    <mergeCell ref="O270:T270"/>
    <mergeCell ref="U270:Y270"/>
    <mergeCell ref="I271:L271"/>
    <mergeCell ref="O271:T271"/>
    <mergeCell ref="E264:G269"/>
    <mergeCell ref="I264:L264"/>
    <mergeCell ref="O264:T264"/>
    <mergeCell ref="U264:Y264"/>
    <mergeCell ref="I265:L265"/>
    <mergeCell ref="O265:T265"/>
    <mergeCell ref="U265:Y265"/>
    <mergeCell ref="I266:L266"/>
    <mergeCell ref="O266:T266"/>
    <mergeCell ref="U266:Y266"/>
    <mergeCell ref="O252:T252"/>
    <mergeCell ref="U252:Y252"/>
    <mergeCell ref="I253:L253"/>
    <mergeCell ref="O253:T253"/>
    <mergeCell ref="E261:G263"/>
    <mergeCell ref="I261:L261"/>
    <mergeCell ref="O261:T261"/>
    <mergeCell ref="U261:Y261"/>
    <mergeCell ref="I262:L262"/>
    <mergeCell ref="O262:T262"/>
    <mergeCell ref="U262:Y262"/>
    <mergeCell ref="I263:L263"/>
    <mergeCell ref="O263:T263"/>
    <mergeCell ref="U263:Y263"/>
    <mergeCell ref="I254:L254"/>
    <mergeCell ref="O254:T254"/>
    <mergeCell ref="U254:Y254"/>
    <mergeCell ref="E255:G260"/>
    <mergeCell ref="I255:L255"/>
    <mergeCell ref="O255:T255"/>
    <mergeCell ref="U255:Y255"/>
    <mergeCell ref="I256:L256"/>
    <mergeCell ref="O256:T256"/>
    <mergeCell ref="U256:Y256"/>
    <mergeCell ref="V233:Y233"/>
    <mergeCell ref="C225:I225"/>
    <mergeCell ref="E230:O230"/>
    <mergeCell ref="E242:Y242"/>
    <mergeCell ref="U285:Y285"/>
    <mergeCell ref="O278:T278"/>
    <mergeCell ref="U278:Y278"/>
    <mergeCell ref="O279:T279"/>
    <mergeCell ref="U279:Y279"/>
    <mergeCell ref="O268:T268"/>
    <mergeCell ref="U268:Y268"/>
    <mergeCell ref="O269:T269"/>
    <mergeCell ref="U269:Y269"/>
    <mergeCell ref="U271:Y271"/>
    <mergeCell ref="O272:T272"/>
    <mergeCell ref="U272:Y272"/>
    <mergeCell ref="O267:T267"/>
    <mergeCell ref="U267:Y267"/>
    <mergeCell ref="U253:Y253"/>
    <mergeCell ref="O250:T250"/>
    <mergeCell ref="U250:Y250"/>
    <mergeCell ref="I251:L251"/>
    <mergeCell ref="O251:T251"/>
    <mergeCell ref="U251:Y251"/>
    <mergeCell ref="V230:Y232"/>
    <mergeCell ref="E217:H217"/>
    <mergeCell ref="I217:M217"/>
    <mergeCell ref="E218:H218"/>
    <mergeCell ref="I218:M218"/>
    <mergeCell ref="E219:H219"/>
    <mergeCell ref="I219:M219"/>
    <mergeCell ref="E220:H220"/>
    <mergeCell ref="I220:M220"/>
    <mergeCell ref="E229:Y229"/>
    <mergeCell ref="E231:I231"/>
    <mergeCell ref="E232:I232"/>
    <mergeCell ref="K232:N232"/>
    <mergeCell ref="N185:V185"/>
    <mergeCell ref="W185:X185"/>
    <mergeCell ref="E186:J186"/>
    <mergeCell ref="K186:M187"/>
    <mergeCell ref="N186:V186"/>
    <mergeCell ref="W186:X186"/>
    <mergeCell ref="E187:J187"/>
    <mergeCell ref="N187:V187"/>
    <mergeCell ref="W187:X187"/>
    <mergeCell ref="I153:M153"/>
    <mergeCell ref="I155:Y155"/>
    <mergeCell ref="I157:Y157"/>
    <mergeCell ref="I159:M159"/>
    <mergeCell ref="I161:M161"/>
    <mergeCell ref="I163:Y163"/>
    <mergeCell ref="I165:M165"/>
    <mergeCell ref="I167:M167"/>
    <mergeCell ref="I169:Y169"/>
    <mergeCell ref="I112:Y112"/>
    <mergeCell ref="I114:Y114"/>
    <mergeCell ref="I116:Y116"/>
    <mergeCell ref="I118:M118"/>
    <mergeCell ref="I120:Y120"/>
    <mergeCell ref="I122:M122"/>
    <mergeCell ref="I124:M124"/>
    <mergeCell ref="I126:Y126"/>
    <mergeCell ref="C150:H150"/>
    <mergeCell ref="J76:Y76"/>
    <mergeCell ref="I77:Y77"/>
    <mergeCell ref="I79:Y79"/>
    <mergeCell ref="I81:Y81"/>
    <mergeCell ref="I83:M83"/>
    <mergeCell ref="I85:M85"/>
    <mergeCell ref="I87:Y87"/>
    <mergeCell ref="C109:H109"/>
    <mergeCell ref="D111:Y111"/>
    <mergeCell ref="I34:M34"/>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I28:Y28"/>
    <mergeCell ref="I30:Y30"/>
    <mergeCell ref="J25:Y25"/>
    <mergeCell ref="J27:Y27"/>
    <mergeCell ref="E184:J184"/>
    <mergeCell ref="K184:M184"/>
    <mergeCell ref="N184:V184"/>
    <mergeCell ref="W184:Y184"/>
    <mergeCell ref="E185:J185"/>
    <mergeCell ref="K185:M185"/>
    <mergeCell ref="W1:Z1"/>
    <mergeCell ref="C174:H174"/>
    <mergeCell ref="I176:M176"/>
    <mergeCell ref="I178:M178"/>
    <mergeCell ref="I73:Y73"/>
    <mergeCell ref="J74:Y74"/>
    <mergeCell ref="I75:Y75"/>
    <mergeCell ref="E181:Y181"/>
    <mergeCell ref="E182:J182"/>
    <mergeCell ref="K182:M182"/>
    <mergeCell ref="N182:V182"/>
    <mergeCell ref="W182:Y182"/>
    <mergeCell ref="E183:J183"/>
    <mergeCell ref="K183:M183"/>
    <mergeCell ref="N183:V183"/>
    <mergeCell ref="W183:Y183"/>
    <mergeCell ref="I32:Y32"/>
    <mergeCell ref="J177:Y177"/>
    <mergeCell ref="I189:M189"/>
    <mergeCell ref="I195:M195"/>
    <mergeCell ref="E209:H209"/>
    <mergeCell ref="I209:M209"/>
    <mergeCell ref="E210:H210"/>
    <mergeCell ref="E200:H200"/>
    <mergeCell ref="I200:M200"/>
    <mergeCell ref="E201:H201"/>
    <mergeCell ref="I201:M201"/>
    <mergeCell ref="E202:H202"/>
    <mergeCell ref="I202:M202"/>
    <mergeCell ref="J190:Y190"/>
    <mergeCell ref="I193:M193"/>
    <mergeCell ref="I191:M191"/>
    <mergeCell ref="E203:H203"/>
    <mergeCell ref="I203:M203"/>
    <mergeCell ref="E204:H204"/>
    <mergeCell ref="I204:M204"/>
    <mergeCell ref="I206:M206"/>
    <mergeCell ref="J207:Y207"/>
    <mergeCell ref="K233:O233"/>
    <mergeCell ref="O195:R195"/>
    <mergeCell ref="I197:M197"/>
    <mergeCell ref="I210:M210"/>
    <mergeCell ref="E211:H211"/>
    <mergeCell ref="I211:M211"/>
    <mergeCell ref="E212:H212"/>
    <mergeCell ref="I212:M212"/>
    <mergeCell ref="E213:H213"/>
    <mergeCell ref="I213:M213"/>
    <mergeCell ref="E214:H214"/>
    <mergeCell ref="I214:M214"/>
    <mergeCell ref="P231:R231"/>
    <mergeCell ref="P232:R232"/>
    <mergeCell ref="P233:S233"/>
    <mergeCell ref="P230:U230"/>
    <mergeCell ref="T233:U233"/>
    <mergeCell ref="E233:J233"/>
    <mergeCell ref="K231:N231"/>
    <mergeCell ref="E239:H239"/>
    <mergeCell ref="I239:M239"/>
    <mergeCell ref="I267:L267"/>
    <mergeCell ref="I268:L268"/>
    <mergeCell ref="I269:L269"/>
    <mergeCell ref="I272:L272"/>
    <mergeCell ref="I278:L278"/>
    <mergeCell ref="I279:L279"/>
    <mergeCell ref="E236:H236"/>
    <mergeCell ref="E237:H237"/>
    <mergeCell ref="E238:H238"/>
    <mergeCell ref="I236:M236"/>
    <mergeCell ref="I237:M237"/>
    <mergeCell ref="I238:M238"/>
    <mergeCell ref="I252:L252"/>
    <mergeCell ref="E270:G272"/>
    <mergeCell ref="I270:L270"/>
    <mergeCell ref="H243:L243"/>
    <mergeCell ref="I257:L257"/>
    <mergeCell ref="E250:G254"/>
    <mergeCell ref="I250:L250"/>
  </mergeCells>
  <phoneticPr fontId="1"/>
  <conditionalFormatting sqref="I20:M20">
    <cfRule type="expression" dxfId="297" priority="298" stopIfTrue="1">
      <formula>$A20&lt;&gt;0</formula>
    </cfRule>
  </conditionalFormatting>
  <conditionalFormatting sqref="I22:Y22">
    <cfRule type="expression" dxfId="296" priority="297" stopIfTrue="1">
      <formula>$A22&lt;&gt;0</formula>
    </cfRule>
  </conditionalFormatting>
  <conditionalFormatting sqref="I24:Y24">
    <cfRule type="expression" dxfId="295" priority="296" stopIfTrue="1">
      <formula>$A24&lt;&gt;0</formula>
    </cfRule>
  </conditionalFormatting>
  <conditionalFormatting sqref="I26:Y26">
    <cfRule type="expression" dxfId="294" priority="295" stopIfTrue="1">
      <formula>$A26&lt;&gt;0</formula>
    </cfRule>
  </conditionalFormatting>
  <conditionalFormatting sqref="I28:Y28">
    <cfRule type="expression" dxfId="293" priority="294" stopIfTrue="1">
      <formula>$A28&lt;&gt;0</formula>
    </cfRule>
  </conditionalFormatting>
  <conditionalFormatting sqref="I30:Y30">
    <cfRule type="expression" dxfId="292" priority="293" stopIfTrue="1">
      <formula>$A30&lt;&gt;0</formula>
    </cfRule>
  </conditionalFormatting>
  <conditionalFormatting sqref="I32:Y32">
    <cfRule type="expression" dxfId="291" priority="292" stopIfTrue="1">
      <formula>$A32&lt;&gt;0</formula>
    </cfRule>
  </conditionalFormatting>
  <conditionalFormatting sqref="I34:M34">
    <cfRule type="expression" dxfId="290" priority="291" stopIfTrue="1">
      <formula>$A34&lt;&gt;0</formula>
    </cfRule>
  </conditionalFormatting>
  <conditionalFormatting sqref="I36:M36">
    <cfRule type="expression" dxfId="289" priority="290" stopIfTrue="1">
      <formula>$A36&lt;&gt;0</formula>
    </cfRule>
  </conditionalFormatting>
  <conditionalFormatting sqref="I38:Y38">
    <cfRule type="expression" dxfId="288" priority="289" stopIfTrue="1">
      <formula>$A38&lt;&gt;0</formula>
    </cfRule>
  </conditionalFormatting>
  <conditionalFormatting sqref="I40:M40">
    <cfRule type="expression" dxfId="287" priority="288" stopIfTrue="1">
      <formula>$A40&lt;&gt;0</formula>
    </cfRule>
  </conditionalFormatting>
  <conditionalFormatting sqref="I63:M63">
    <cfRule type="expression" dxfId="286" priority="287" stopIfTrue="1">
      <formula>$A63&lt;&gt;0</formula>
    </cfRule>
  </conditionalFormatting>
  <conditionalFormatting sqref="I69:M69">
    <cfRule type="expression" dxfId="285" priority="286" stopIfTrue="1">
      <formula>$A69&lt;&gt;0</formula>
    </cfRule>
  </conditionalFormatting>
  <conditionalFormatting sqref="I71:Y71">
    <cfRule type="expression" dxfId="284" priority="285" stopIfTrue="1">
      <formula>$A71&lt;&gt;0</formula>
    </cfRule>
  </conditionalFormatting>
  <conditionalFormatting sqref="I73:Y73">
    <cfRule type="expression" dxfId="283" priority="284" stopIfTrue="1">
      <formula>$A73&lt;&gt;0</formula>
    </cfRule>
  </conditionalFormatting>
  <conditionalFormatting sqref="I75:Y75">
    <cfRule type="expression" dxfId="282" priority="283" stopIfTrue="1">
      <formula>$A75&lt;&gt;0</formula>
    </cfRule>
  </conditionalFormatting>
  <conditionalFormatting sqref="I77:Y77">
    <cfRule type="expression" dxfId="281" priority="282" stopIfTrue="1">
      <formula>$A77&lt;&gt;0</formula>
    </cfRule>
  </conditionalFormatting>
  <conditionalFormatting sqref="I79:Y79">
    <cfRule type="expression" dxfId="280" priority="281" stopIfTrue="1">
      <formula>$A79&lt;&gt;0</formula>
    </cfRule>
  </conditionalFormatting>
  <conditionalFormatting sqref="I81:Y81">
    <cfRule type="expression" dxfId="279" priority="280" stopIfTrue="1">
      <formula>$A81&lt;&gt;0</formula>
    </cfRule>
  </conditionalFormatting>
  <conditionalFormatting sqref="I83:M83">
    <cfRule type="expression" dxfId="278" priority="279" stopIfTrue="1">
      <formula>$A83&lt;&gt;0</formula>
    </cfRule>
  </conditionalFormatting>
  <conditionalFormatting sqref="P83">
    <cfRule type="expression" dxfId="277" priority="278" stopIfTrue="1">
      <formula>$A84&lt;&gt;0</formula>
    </cfRule>
  </conditionalFormatting>
  <conditionalFormatting sqref="I85:M85">
    <cfRule type="expression" dxfId="276" priority="277" stopIfTrue="1">
      <formula>$A85&lt;&gt;0</formula>
    </cfRule>
  </conditionalFormatting>
  <conditionalFormatting sqref="I87:Y87">
    <cfRule type="expression" dxfId="275" priority="276" stopIfTrue="1">
      <formula>$A87&lt;&gt;0</formula>
    </cfRule>
  </conditionalFormatting>
  <conditionalFormatting sqref="I114:Y114">
    <cfRule type="expression" dxfId="274" priority="275" stopIfTrue="1">
      <formula>$A114&lt;&gt;0</formula>
    </cfRule>
  </conditionalFormatting>
  <conditionalFormatting sqref="I116:Y116">
    <cfRule type="expression" dxfId="273" priority="274" stopIfTrue="1">
      <formula>$A116&lt;&gt;0</formula>
    </cfRule>
  </conditionalFormatting>
  <conditionalFormatting sqref="I120:Y120">
    <cfRule type="expression" dxfId="272" priority="273" stopIfTrue="1">
      <formula>$A120&lt;&gt;0</formula>
    </cfRule>
  </conditionalFormatting>
  <conditionalFormatting sqref="I122:M122">
    <cfRule type="expression" dxfId="271" priority="272" stopIfTrue="1">
      <formula>$A122&lt;&gt;0</formula>
    </cfRule>
  </conditionalFormatting>
  <conditionalFormatting sqref="I124:M124">
    <cfRule type="expression" dxfId="270" priority="271" stopIfTrue="1">
      <formula>$A124&lt;&gt;0</formula>
    </cfRule>
  </conditionalFormatting>
  <conditionalFormatting sqref="I126:Y126">
    <cfRule type="expression" dxfId="269" priority="270" stopIfTrue="1">
      <formula>$A126&lt;&gt;0</formula>
    </cfRule>
  </conditionalFormatting>
  <conditionalFormatting sqref="I153:M153">
    <cfRule type="expression" dxfId="268" priority="269" stopIfTrue="1">
      <formula>$A153&lt;&gt;0</formula>
    </cfRule>
  </conditionalFormatting>
  <conditionalFormatting sqref="I155:Y155">
    <cfRule type="expression" dxfId="267" priority="268" stopIfTrue="1">
      <formula>$A155&lt;&gt;0</formula>
    </cfRule>
  </conditionalFormatting>
  <conditionalFormatting sqref="I157:Y157">
    <cfRule type="expression" dxfId="266" priority="267" stopIfTrue="1">
      <formula>$A157&lt;&gt;0</formula>
    </cfRule>
  </conditionalFormatting>
  <conditionalFormatting sqref="I159:M159">
    <cfRule type="expression" dxfId="265" priority="266" stopIfTrue="1">
      <formula>$A159&lt;&gt;0</formula>
    </cfRule>
  </conditionalFormatting>
  <conditionalFormatting sqref="I161:M161">
    <cfRule type="expression" dxfId="264" priority="265" stopIfTrue="1">
      <formula>$A161&lt;&gt;0</formula>
    </cfRule>
  </conditionalFormatting>
  <conditionalFormatting sqref="I163:Y163">
    <cfRule type="expression" dxfId="263" priority="264" stopIfTrue="1">
      <formula>$A163&lt;&gt;0</formula>
    </cfRule>
  </conditionalFormatting>
  <conditionalFormatting sqref="I165:M165">
    <cfRule type="expression" dxfId="262" priority="263" stopIfTrue="1">
      <formula>$A165&lt;&gt;0</formula>
    </cfRule>
  </conditionalFormatting>
  <conditionalFormatting sqref="I167:M167">
    <cfRule type="expression" dxfId="261" priority="262" stopIfTrue="1">
      <formula>$A167&lt;&gt;0</formula>
    </cfRule>
  </conditionalFormatting>
  <conditionalFormatting sqref="I169:Y169">
    <cfRule type="expression" dxfId="260" priority="261" stopIfTrue="1">
      <formula>$A169&lt;&gt;0</formula>
    </cfRule>
  </conditionalFormatting>
  <conditionalFormatting sqref="K183:M183">
    <cfRule type="expression" dxfId="259" priority="260" stopIfTrue="1">
      <formula>$A182&lt;&gt;0</formula>
    </cfRule>
  </conditionalFormatting>
  <conditionalFormatting sqref="K184:M184">
    <cfRule type="expression" dxfId="258" priority="259" stopIfTrue="1">
      <formula>$A182&lt;&gt;0</formula>
    </cfRule>
  </conditionalFormatting>
  <conditionalFormatting sqref="N184:V184">
    <cfRule type="expression" dxfId="257" priority="258" stopIfTrue="1">
      <formula>$A184&lt;&gt;0</formula>
    </cfRule>
  </conditionalFormatting>
  <conditionalFormatting sqref="K185:M185">
    <cfRule type="expression" dxfId="256" priority="257" stopIfTrue="1">
      <formula>$A182&lt;&gt;0</formula>
    </cfRule>
  </conditionalFormatting>
  <conditionalFormatting sqref="N185:V185">
    <cfRule type="expression" dxfId="255" priority="256" stopIfTrue="1">
      <formula>$A185&lt;&gt;0</formula>
    </cfRule>
  </conditionalFormatting>
  <conditionalFormatting sqref="K186:M187">
    <cfRule type="expression" dxfId="254" priority="255" stopIfTrue="1">
      <formula>$A182&lt;&gt;0</formula>
    </cfRule>
  </conditionalFormatting>
  <conditionalFormatting sqref="N186:V186">
    <cfRule type="expression" dxfId="253" priority="254" stopIfTrue="1">
      <formula>AND($A186&lt;&gt;0,TRIM($N186)="")</formula>
    </cfRule>
  </conditionalFormatting>
  <conditionalFormatting sqref="W186:X186">
    <cfRule type="expression" dxfId="252" priority="253" stopIfTrue="1">
      <formula>AND($A186&lt;&gt;0,TRIM($W186)="")</formula>
    </cfRule>
  </conditionalFormatting>
  <conditionalFormatting sqref="I189:M189">
    <cfRule type="expression" dxfId="251" priority="252" stopIfTrue="1">
      <formula>$A189&lt;&gt;0</formula>
    </cfRule>
  </conditionalFormatting>
  <conditionalFormatting sqref="I200:M200">
    <cfRule type="expression" dxfId="250" priority="251" stopIfTrue="1">
      <formula>$A200&lt;&gt;0</formula>
    </cfRule>
  </conditionalFormatting>
  <conditionalFormatting sqref="I201:M201">
    <cfRule type="expression" dxfId="249" priority="250" stopIfTrue="1">
      <formula>$A201&lt;&gt;0</formula>
    </cfRule>
  </conditionalFormatting>
  <conditionalFormatting sqref="I202:M202">
    <cfRule type="expression" dxfId="248" priority="249" stopIfTrue="1">
      <formula>$A202&lt;&gt;0</formula>
    </cfRule>
  </conditionalFormatting>
  <conditionalFormatting sqref="I204:M204">
    <cfRule type="expression" dxfId="247" priority="248" stopIfTrue="1">
      <formula>$A204&lt;&gt;0</formula>
    </cfRule>
  </conditionalFormatting>
  <conditionalFormatting sqref="M244">
    <cfRule type="expression" dxfId="246" priority="247" stopIfTrue="1">
      <formula>希望&lt;&gt;0</formula>
    </cfRule>
  </conditionalFormatting>
  <conditionalFormatting sqref="M245">
    <cfRule type="expression" dxfId="245" priority="246" stopIfTrue="1">
      <formula>希望&lt;&gt;0</formula>
    </cfRule>
  </conditionalFormatting>
  <conditionalFormatting sqref="M246">
    <cfRule type="expression" dxfId="244" priority="245" stopIfTrue="1">
      <formula>希望&lt;&gt;0</formula>
    </cfRule>
  </conditionalFormatting>
  <conditionalFormatting sqref="M247">
    <cfRule type="expression" dxfId="243" priority="244" stopIfTrue="1">
      <formula>希望&lt;&gt;0</formula>
    </cfRule>
  </conditionalFormatting>
  <conditionalFormatting sqref="M248">
    <cfRule type="expression" dxfId="242" priority="243" stopIfTrue="1">
      <formula>希望&lt;&gt;0</formula>
    </cfRule>
  </conditionalFormatting>
  <conditionalFormatting sqref="M249">
    <cfRule type="expression" dxfId="241" priority="242" stopIfTrue="1">
      <formula>希望&lt;&gt;0</formula>
    </cfRule>
  </conditionalFormatting>
  <conditionalFormatting sqref="M250">
    <cfRule type="expression" dxfId="240" priority="241" stopIfTrue="1">
      <formula>希望&lt;&gt;0</formula>
    </cfRule>
  </conditionalFormatting>
  <conditionalFormatting sqref="M251">
    <cfRule type="expression" dxfId="239" priority="240" stopIfTrue="1">
      <formula>希望&lt;&gt;0</formula>
    </cfRule>
  </conditionalFormatting>
  <conditionalFormatting sqref="M252">
    <cfRule type="expression" dxfId="238" priority="239" stopIfTrue="1">
      <formula>希望&lt;&gt;0</formula>
    </cfRule>
  </conditionalFormatting>
  <conditionalFormatting sqref="M253">
    <cfRule type="expression" dxfId="237" priority="238" stopIfTrue="1">
      <formula>希望&lt;&gt;0</formula>
    </cfRule>
  </conditionalFormatting>
  <conditionalFormatting sqref="M254">
    <cfRule type="expression" dxfId="236" priority="237" stopIfTrue="1">
      <formula>希望&lt;&gt;0</formula>
    </cfRule>
  </conditionalFormatting>
  <conditionalFormatting sqref="M255">
    <cfRule type="expression" dxfId="235" priority="236" stopIfTrue="1">
      <formula>希望&lt;&gt;0</formula>
    </cfRule>
  </conditionalFormatting>
  <conditionalFormatting sqref="M256">
    <cfRule type="expression" dxfId="234" priority="235" stopIfTrue="1">
      <formula>希望&lt;&gt;0</formula>
    </cfRule>
  </conditionalFormatting>
  <conditionalFormatting sqref="M257">
    <cfRule type="expression" dxfId="233" priority="234" stopIfTrue="1">
      <formula>希望&lt;&gt;0</formula>
    </cfRule>
  </conditionalFormatting>
  <conditionalFormatting sqref="M258">
    <cfRule type="expression" dxfId="232" priority="233" stopIfTrue="1">
      <formula>希望&lt;&gt;0</formula>
    </cfRule>
  </conditionalFormatting>
  <conditionalFormatting sqref="M259">
    <cfRule type="expression" dxfId="231" priority="232" stopIfTrue="1">
      <formula>希望&lt;&gt;0</formula>
    </cfRule>
  </conditionalFormatting>
  <conditionalFormatting sqref="M260">
    <cfRule type="expression" dxfId="230" priority="231" stopIfTrue="1">
      <formula>希望&lt;&gt;0</formula>
    </cfRule>
  </conditionalFormatting>
  <conditionalFormatting sqref="M261">
    <cfRule type="expression" dxfId="229" priority="230" stopIfTrue="1">
      <formula>希望&lt;&gt;0</formula>
    </cfRule>
  </conditionalFormatting>
  <conditionalFormatting sqref="M262">
    <cfRule type="expression" dxfId="228" priority="229" stopIfTrue="1">
      <formula>希望&lt;&gt;0</formula>
    </cfRule>
  </conditionalFormatting>
  <conditionalFormatting sqref="M263">
    <cfRule type="expression" dxfId="227" priority="228" stopIfTrue="1">
      <formula>希望&lt;&gt;0</formula>
    </cfRule>
  </conditionalFormatting>
  <conditionalFormatting sqref="M264">
    <cfRule type="expression" dxfId="226" priority="227" stopIfTrue="1">
      <formula>希望&lt;&gt;0</formula>
    </cfRule>
  </conditionalFormatting>
  <conditionalFormatting sqref="M265">
    <cfRule type="expression" dxfId="225" priority="226" stopIfTrue="1">
      <formula>希望&lt;&gt;0</formula>
    </cfRule>
  </conditionalFormatting>
  <conditionalFormatting sqref="M266">
    <cfRule type="expression" dxfId="224" priority="225" stopIfTrue="1">
      <formula>希望&lt;&gt;0</formula>
    </cfRule>
  </conditionalFormatting>
  <conditionalFormatting sqref="M267">
    <cfRule type="expression" dxfId="223" priority="224" stopIfTrue="1">
      <formula>希望&lt;&gt;0</formula>
    </cfRule>
  </conditionalFormatting>
  <conditionalFormatting sqref="M268">
    <cfRule type="expression" dxfId="222" priority="223" stopIfTrue="1">
      <formula>希望&lt;&gt;0</formula>
    </cfRule>
  </conditionalFormatting>
  <conditionalFormatting sqref="M269">
    <cfRule type="expression" dxfId="221" priority="222" stopIfTrue="1">
      <formula>希望&lt;&gt;0</formula>
    </cfRule>
  </conditionalFormatting>
  <conditionalFormatting sqref="M270">
    <cfRule type="expression" dxfId="220" priority="221" stopIfTrue="1">
      <formula>希望&lt;&gt;0</formula>
    </cfRule>
  </conditionalFormatting>
  <conditionalFormatting sqref="M271">
    <cfRule type="expression" dxfId="219" priority="220" stopIfTrue="1">
      <formula>希望&lt;&gt;0</formula>
    </cfRule>
  </conditionalFormatting>
  <conditionalFormatting sqref="M272">
    <cfRule type="expression" dxfId="218" priority="219" stopIfTrue="1">
      <formula>希望&lt;&gt;0</formula>
    </cfRule>
  </conditionalFormatting>
  <conditionalFormatting sqref="M273">
    <cfRule type="expression" dxfId="217" priority="218" stopIfTrue="1">
      <formula>希望&lt;&gt;0</formula>
    </cfRule>
  </conditionalFormatting>
  <conditionalFormatting sqref="M274">
    <cfRule type="expression" dxfId="216" priority="217" stopIfTrue="1">
      <formula>希望&lt;&gt;0</formula>
    </cfRule>
  </conditionalFormatting>
  <conditionalFormatting sqref="M275">
    <cfRule type="expression" dxfId="215" priority="216" stopIfTrue="1">
      <formula>希望&lt;&gt;0</formula>
    </cfRule>
  </conditionalFormatting>
  <conditionalFormatting sqref="M276">
    <cfRule type="expression" dxfId="214" priority="215" stopIfTrue="1">
      <formula>希望&lt;&gt;0</formula>
    </cfRule>
  </conditionalFormatting>
  <conditionalFormatting sqref="M277">
    <cfRule type="expression" dxfId="213" priority="214" stopIfTrue="1">
      <formula>希望&lt;&gt;0</formula>
    </cfRule>
  </conditionalFormatting>
  <conditionalFormatting sqref="M278">
    <cfRule type="expression" dxfId="212" priority="213" stopIfTrue="1">
      <formula>希望&lt;&gt;0</formula>
    </cfRule>
  </conditionalFormatting>
  <conditionalFormatting sqref="M279">
    <cfRule type="expression" dxfId="211" priority="212" stopIfTrue="1">
      <formula>希望&lt;&gt;0</formula>
    </cfRule>
  </conditionalFormatting>
  <conditionalFormatting sqref="M280">
    <cfRule type="expression" dxfId="210" priority="211" stopIfTrue="1">
      <formula>希望&lt;&gt;0</formula>
    </cfRule>
  </conditionalFormatting>
  <conditionalFormatting sqref="O280:T280">
    <cfRule type="expression" dxfId="209" priority="210" stopIfTrue="1">
      <formula>$A280&lt;&gt;0</formula>
    </cfRule>
  </conditionalFormatting>
  <conditionalFormatting sqref="M281">
    <cfRule type="expression" dxfId="208" priority="209" stopIfTrue="1">
      <formula>希望&lt;&gt;0</formula>
    </cfRule>
  </conditionalFormatting>
  <conditionalFormatting sqref="M282">
    <cfRule type="expression" dxfId="207" priority="208" stopIfTrue="1">
      <formula>希望&lt;&gt;0</formula>
    </cfRule>
  </conditionalFormatting>
  <conditionalFormatting sqref="M283">
    <cfRule type="expression" dxfId="206" priority="207" stopIfTrue="1">
      <formula>希望&lt;&gt;0</formula>
    </cfRule>
  </conditionalFormatting>
  <conditionalFormatting sqref="M284">
    <cfRule type="expression" dxfId="205" priority="206" stopIfTrue="1">
      <formula>希望&lt;&gt;0</formula>
    </cfRule>
  </conditionalFormatting>
  <conditionalFormatting sqref="M285">
    <cfRule type="expression" dxfId="204" priority="205" stopIfTrue="1">
      <formula>希望&lt;&gt;0</formula>
    </cfRule>
  </conditionalFormatting>
  <conditionalFormatting sqref="M286">
    <cfRule type="expression" dxfId="203" priority="204" stopIfTrue="1">
      <formula>希望&lt;&gt;0</formula>
    </cfRule>
  </conditionalFormatting>
  <conditionalFormatting sqref="M287">
    <cfRule type="expression" dxfId="202" priority="203" stopIfTrue="1">
      <formula>希望&lt;&gt;0</formula>
    </cfRule>
  </conditionalFormatting>
  <conditionalFormatting sqref="M288">
    <cfRule type="expression" dxfId="201" priority="202" stopIfTrue="1">
      <formula>希望&lt;&gt;0</formula>
    </cfRule>
  </conditionalFormatting>
  <conditionalFormatting sqref="M289">
    <cfRule type="expression" dxfId="200" priority="201" stopIfTrue="1">
      <formula>希望&lt;&gt;0</formula>
    </cfRule>
  </conditionalFormatting>
  <conditionalFormatting sqref="M290">
    <cfRule type="expression" dxfId="199" priority="200" stopIfTrue="1">
      <formula>希望&lt;&gt;0</formula>
    </cfRule>
  </conditionalFormatting>
  <conditionalFormatting sqref="M291">
    <cfRule type="expression" dxfId="198" priority="199" stopIfTrue="1">
      <formula>希望&lt;&gt;0</formula>
    </cfRule>
  </conditionalFormatting>
  <conditionalFormatting sqref="M292">
    <cfRule type="expression" dxfId="197" priority="198" stopIfTrue="1">
      <formula>希望&lt;&gt;0</formula>
    </cfRule>
  </conditionalFormatting>
  <conditionalFormatting sqref="M293">
    <cfRule type="expression" dxfId="196" priority="197" stopIfTrue="1">
      <formula>希望&lt;&gt;0</formula>
    </cfRule>
  </conditionalFormatting>
  <conditionalFormatting sqref="M294">
    <cfRule type="expression" dxfId="195" priority="196" stopIfTrue="1">
      <formula>希望&lt;&gt;0</formula>
    </cfRule>
  </conditionalFormatting>
  <conditionalFormatting sqref="M295">
    <cfRule type="expression" dxfId="194" priority="195" stopIfTrue="1">
      <formula>希望&lt;&gt;0</formula>
    </cfRule>
  </conditionalFormatting>
  <conditionalFormatting sqref="M296">
    <cfRule type="expression" dxfId="193" priority="194" stopIfTrue="1">
      <formula>希望&lt;&gt;0</formula>
    </cfRule>
  </conditionalFormatting>
  <conditionalFormatting sqref="M297">
    <cfRule type="expression" dxfId="192" priority="193" stopIfTrue="1">
      <formula>希望&lt;&gt;0</formula>
    </cfRule>
  </conditionalFormatting>
  <conditionalFormatting sqref="M298">
    <cfRule type="expression" dxfId="191" priority="192" stopIfTrue="1">
      <formula>希望&lt;&gt;0</formula>
    </cfRule>
  </conditionalFormatting>
  <conditionalFormatting sqref="M299">
    <cfRule type="expression" dxfId="190" priority="191" stopIfTrue="1">
      <formula>希望&lt;&gt;0</formula>
    </cfRule>
  </conditionalFormatting>
  <conditionalFormatting sqref="O299:T299">
    <cfRule type="expression" dxfId="189" priority="190" stopIfTrue="1">
      <formula>$A299&lt;&gt;0</formula>
    </cfRule>
  </conditionalFormatting>
  <conditionalFormatting sqref="M300">
    <cfRule type="expression" dxfId="188" priority="189" stopIfTrue="1">
      <formula>希望&lt;&gt;0</formula>
    </cfRule>
  </conditionalFormatting>
  <conditionalFormatting sqref="M301">
    <cfRule type="expression" dxfId="187" priority="188" stopIfTrue="1">
      <formula>希望&lt;&gt;0</formula>
    </cfRule>
  </conditionalFormatting>
  <conditionalFormatting sqref="M302">
    <cfRule type="expression" dxfId="186" priority="187" stopIfTrue="1">
      <formula>希望&lt;&gt;0</formula>
    </cfRule>
  </conditionalFormatting>
  <conditionalFormatting sqref="M303">
    <cfRule type="expression" dxfId="185" priority="186" stopIfTrue="1">
      <formula>希望&lt;&gt;0</formula>
    </cfRule>
  </conditionalFormatting>
  <conditionalFormatting sqref="M304">
    <cfRule type="expression" dxfId="184" priority="185" stopIfTrue="1">
      <formula>希望&lt;&gt;0</formula>
    </cfRule>
  </conditionalFormatting>
  <conditionalFormatting sqref="M305">
    <cfRule type="expression" dxfId="183" priority="184" stopIfTrue="1">
      <formula>希望&lt;&gt;0</formula>
    </cfRule>
  </conditionalFormatting>
  <conditionalFormatting sqref="M306">
    <cfRule type="expression" dxfId="182" priority="183" stopIfTrue="1">
      <formula>希望&lt;&gt;0</formula>
    </cfRule>
  </conditionalFormatting>
  <conditionalFormatting sqref="M307">
    <cfRule type="expression" dxfId="181" priority="182" stopIfTrue="1">
      <formula>希望&lt;&gt;0</formula>
    </cfRule>
  </conditionalFormatting>
  <conditionalFormatting sqref="M308">
    <cfRule type="expression" dxfId="180" priority="181" stopIfTrue="1">
      <formula>希望&lt;&gt;0</formula>
    </cfRule>
  </conditionalFormatting>
  <conditionalFormatting sqref="M309">
    <cfRule type="expression" dxfId="179" priority="180" stopIfTrue="1">
      <formula>希望&lt;&gt;0</formula>
    </cfRule>
  </conditionalFormatting>
  <conditionalFormatting sqref="M310">
    <cfRule type="expression" dxfId="178" priority="179" stopIfTrue="1">
      <formula>希望&lt;&gt;0</formula>
    </cfRule>
  </conditionalFormatting>
  <conditionalFormatting sqref="O310:T310">
    <cfRule type="expression" dxfId="177" priority="178" stopIfTrue="1">
      <formula>$A310&lt;&gt;0</formula>
    </cfRule>
  </conditionalFormatting>
  <conditionalFormatting sqref="M311">
    <cfRule type="expression" dxfId="176" priority="177" stopIfTrue="1">
      <formula>希望&lt;&gt;0</formula>
    </cfRule>
  </conditionalFormatting>
  <conditionalFormatting sqref="M312">
    <cfRule type="expression" dxfId="175" priority="176" stopIfTrue="1">
      <formula>希望&lt;&gt;0</formula>
    </cfRule>
  </conditionalFormatting>
  <conditionalFormatting sqref="M313">
    <cfRule type="expression" dxfId="174" priority="175" stopIfTrue="1">
      <formula>希望&lt;&gt;0</formula>
    </cfRule>
  </conditionalFormatting>
  <conditionalFormatting sqref="M314">
    <cfRule type="expression" dxfId="173" priority="174" stopIfTrue="1">
      <formula>希望&lt;&gt;0</formula>
    </cfRule>
  </conditionalFormatting>
  <conditionalFormatting sqref="M315">
    <cfRule type="expression" dxfId="172" priority="173" stopIfTrue="1">
      <formula>希望&lt;&gt;0</formula>
    </cfRule>
  </conditionalFormatting>
  <conditionalFormatting sqref="M316">
    <cfRule type="expression" dxfId="171" priority="172" stopIfTrue="1">
      <formula>希望&lt;&gt;0</formula>
    </cfRule>
  </conditionalFormatting>
  <conditionalFormatting sqref="O316:T316">
    <cfRule type="expression" dxfId="170" priority="171" stopIfTrue="1">
      <formula>$A316&lt;&gt;0</formula>
    </cfRule>
  </conditionalFormatting>
  <conditionalFormatting sqref="M317">
    <cfRule type="expression" dxfId="169" priority="170" stopIfTrue="1">
      <formula>希望&lt;&gt;0</formula>
    </cfRule>
  </conditionalFormatting>
  <conditionalFormatting sqref="M318">
    <cfRule type="expression" dxfId="168" priority="169" stopIfTrue="1">
      <formula>希望&lt;&gt;0</formula>
    </cfRule>
  </conditionalFormatting>
  <conditionalFormatting sqref="M319">
    <cfRule type="expression" dxfId="167" priority="168" stopIfTrue="1">
      <formula>希望&lt;&gt;0</formula>
    </cfRule>
  </conditionalFormatting>
  <conditionalFormatting sqref="M320">
    <cfRule type="expression" dxfId="166" priority="167" stopIfTrue="1">
      <formula>希望&lt;&gt;0</formula>
    </cfRule>
  </conditionalFormatting>
  <conditionalFormatting sqref="M321">
    <cfRule type="expression" dxfId="165" priority="166" stopIfTrue="1">
      <formula>希望&lt;&gt;0</formula>
    </cfRule>
  </conditionalFormatting>
  <conditionalFormatting sqref="M322">
    <cfRule type="expression" dxfId="164" priority="165" stopIfTrue="1">
      <formula>希望&lt;&gt;0</formula>
    </cfRule>
  </conditionalFormatting>
  <conditionalFormatting sqref="M323">
    <cfRule type="expression" dxfId="163" priority="164" stopIfTrue="1">
      <formula>希望&lt;&gt;0</formula>
    </cfRule>
  </conditionalFormatting>
  <conditionalFormatting sqref="M324">
    <cfRule type="expression" dxfId="162" priority="163" stopIfTrue="1">
      <formula>希望&lt;&gt;0</formula>
    </cfRule>
  </conditionalFormatting>
  <conditionalFormatting sqref="M325">
    <cfRule type="expression" dxfId="161" priority="162" stopIfTrue="1">
      <formula>希望&lt;&gt;0</formula>
    </cfRule>
  </conditionalFormatting>
  <conditionalFormatting sqref="M326">
    <cfRule type="expression" dxfId="160" priority="161" stopIfTrue="1">
      <formula>希望&lt;&gt;0</formula>
    </cfRule>
  </conditionalFormatting>
  <conditionalFormatting sqref="M327">
    <cfRule type="expression" dxfId="159" priority="160" stopIfTrue="1">
      <formula>希望&lt;&gt;0</formula>
    </cfRule>
  </conditionalFormatting>
  <conditionalFormatting sqref="M328">
    <cfRule type="expression" dxfId="158" priority="159" stopIfTrue="1">
      <formula>希望&lt;&gt;0</formula>
    </cfRule>
  </conditionalFormatting>
  <conditionalFormatting sqref="M329">
    <cfRule type="expression" dxfId="157" priority="158" stopIfTrue="1">
      <formula>希望&lt;&gt;0</formula>
    </cfRule>
  </conditionalFormatting>
  <conditionalFormatting sqref="M330">
    <cfRule type="expression" dxfId="156" priority="157" stopIfTrue="1">
      <formula>希望&lt;&gt;0</formula>
    </cfRule>
  </conditionalFormatting>
  <conditionalFormatting sqref="M331">
    <cfRule type="expression" dxfId="155" priority="156" stopIfTrue="1">
      <formula>希望&lt;&gt;0</formula>
    </cfRule>
  </conditionalFormatting>
  <conditionalFormatting sqref="M332">
    <cfRule type="expression" dxfId="154" priority="155" stopIfTrue="1">
      <formula>希望&lt;&gt;0</formula>
    </cfRule>
  </conditionalFormatting>
  <conditionalFormatting sqref="M333">
    <cfRule type="expression" dxfId="153" priority="154" stopIfTrue="1">
      <formula>希望&lt;&gt;0</formula>
    </cfRule>
  </conditionalFormatting>
  <conditionalFormatting sqref="M334">
    <cfRule type="expression" dxfId="152" priority="153" stopIfTrue="1">
      <formula>希望&lt;&gt;0</formula>
    </cfRule>
  </conditionalFormatting>
  <conditionalFormatting sqref="M335">
    <cfRule type="expression" dxfId="151" priority="152" stopIfTrue="1">
      <formula>希望&lt;&gt;0</formula>
    </cfRule>
  </conditionalFormatting>
  <conditionalFormatting sqref="M336">
    <cfRule type="expression" dxfId="150" priority="151" stopIfTrue="1">
      <formula>希望&lt;&gt;0</formula>
    </cfRule>
  </conditionalFormatting>
  <conditionalFormatting sqref="M337">
    <cfRule type="expression" dxfId="149" priority="150" stopIfTrue="1">
      <formula>希望&lt;&gt;0</formula>
    </cfRule>
  </conditionalFormatting>
  <conditionalFormatting sqref="M338">
    <cfRule type="expression" dxfId="148" priority="149" stopIfTrue="1">
      <formula>希望&lt;&gt;0</formula>
    </cfRule>
  </conditionalFormatting>
  <conditionalFormatting sqref="M339">
    <cfRule type="expression" dxfId="147" priority="148" stopIfTrue="1">
      <formula>希望&lt;&gt;0</formula>
    </cfRule>
  </conditionalFormatting>
  <conditionalFormatting sqref="M340">
    <cfRule type="expression" dxfId="146" priority="147" stopIfTrue="1">
      <formula>希望&lt;&gt;0</formula>
    </cfRule>
  </conditionalFormatting>
  <conditionalFormatting sqref="M341">
    <cfRule type="expression" dxfId="145" priority="146" stopIfTrue="1">
      <formula>希望&lt;&gt;0</formula>
    </cfRule>
  </conditionalFormatting>
  <conditionalFormatting sqref="M342">
    <cfRule type="expression" dxfId="144" priority="145" stopIfTrue="1">
      <formula>希望&lt;&gt;0</formula>
    </cfRule>
  </conditionalFormatting>
  <conditionalFormatting sqref="M343">
    <cfRule type="expression" dxfId="143" priority="144" stopIfTrue="1">
      <formula>希望&lt;&gt;0</formula>
    </cfRule>
  </conditionalFormatting>
  <conditionalFormatting sqref="M344">
    <cfRule type="expression" dxfId="142" priority="143" stopIfTrue="1">
      <formula>希望&lt;&gt;0</formula>
    </cfRule>
  </conditionalFormatting>
  <conditionalFormatting sqref="M345">
    <cfRule type="expression" dxfId="141" priority="142" stopIfTrue="1">
      <formula>希望&lt;&gt;0</formula>
    </cfRule>
  </conditionalFormatting>
  <conditionalFormatting sqref="M346">
    <cfRule type="expression" dxfId="140" priority="141" stopIfTrue="1">
      <formula>希望&lt;&gt;0</formula>
    </cfRule>
  </conditionalFormatting>
  <conditionalFormatting sqref="M347">
    <cfRule type="expression" dxfId="139" priority="140" stopIfTrue="1">
      <formula>希望&lt;&gt;0</formula>
    </cfRule>
  </conditionalFormatting>
  <conditionalFormatting sqref="M348">
    <cfRule type="expression" dxfId="138" priority="139" stopIfTrue="1">
      <formula>希望&lt;&gt;0</formula>
    </cfRule>
  </conditionalFormatting>
  <conditionalFormatting sqref="M349">
    <cfRule type="expression" dxfId="137" priority="138" stopIfTrue="1">
      <formula>希望&lt;&gt;0</formula>
    </cfRule>
  </conditionalFormatting>
  <conditionalFormatting sqref="M350">
    <cfRule type="expression" dxfId="136" priority="137" stopIfTrue="1">
      <formula>希望&lt;&gt;0</formula>
    </cfRule>
  </conditionalFormatting>
  <conditionalFormatting sqref="M351">
    <cfRule type="expression" dxfId="135" priority="136" stopIfTrue="1">
      <formula>希望&lt;&gt;0</formula>
    </cfRule>
  </conditionalFormatting>
  <conditionalFormatting sqref="M352">
    <cfRule type="expression" dxfId="134" priority="135" stopIfTrue="1">
      <formula>希望&lt;&gt;0</formula>
    </cfRule>
  </conditionalFormatting>
  <conditionalFormatting sqref="M353">
    <cfRule type="expression" dxfId="133" priority="134" stopIfTrue="1">
      <formula>希望&lt;&gt;0</formula>
    </cfRule>
  </conditionalFormatting>
  <conditionalFormatting sqref="M354">
    <cfRule type="expression" dxfId="132" priority="133" stopIfTrue="1">
      <formula>希望&lt;&gt;0</formula>
    </cfRule>
  </conditionalFormatting>
  <conditionalFormatting sqref="M355">
    <cfRule type="expression" dxfId="131" priority="132" stopIfTrue="1">
      <formula>希望&lt;&gt;0</formula>
    </cfRule>
  </conditionalFormatting>
  <conditionalFormatting sqref="O355:T355">
    <cfRule type="expression" dxfId="130" priority="131" stopIfTrue="1">
      <formula>$A355&lt;&gt;0</formula>
    </cfRule>
  </conditionalFormatting>
  <conditionalFormatting sqref="M356">
    <cfRule type="expression" dxfId="129" priority="130" stopIfTrue="1">
      <formula>希望&lt;&gt;0</formula>
    </cfRule>
  </conditionalFormatting>
  <conditionalFormatting sqref="M357">
    <cfRule type="expression" dxfId="128" priority="129" stopIfTrue="1">
      <formula>希望&lt;&gt;0</formula>
    </cfRule>
  </conditionalFormatting>
  <conditionalFormatting sqref="M358">
    <cfRule type="expression" dxfId="127" priority="128" stopIfTrue="1">
      <formula>希望&lt;&gt;0</formula>
    </cfRule>
  </conditionalFormatting>
  <conditionalFormatting sqref="M359">
    <cfRule type="expression" dxfId="126" priority="127" stopIfTrue="1">
      <formula>希望&lt;&gt;0</formula>
    </cfRule>
  </conditionalFormatting>
  <conditionalFormatting sqref="M360">
    <cfRule type="expression" dxfId="125" priority="126" stopIfTrue="1">
      <formula>希望&lt;&gt;0</formula>
    </cfRule>
  </conditionalFormatting>
  <conditionalFormatting sqref="M361">
    <cfRule type="expression" dxfId="124" priority="125" stopIfTrue="1">
      <formula>希望&lt;&gt;0</formula>
    </cfRule>
  </conditionalFormatting>
  <conditionalFormatting sqref="M362">
    <cfRule type="expression" dxfId="123" priority="124" stopIfTrue="1">
      <formula>希望&lt;&gt;0</formula>
    </cfRule>
  </conditionalFormatting>
  <conditionalFormatting sqref="M363">
    <cfRule type="expression" dxfId="122" priority="123" stopIfTrue="1">
      <formula>希望&lt;&gt;0</formula>
    </cfRule>
  </conditionalFormatting>
  <conditionalFormatting sqref="M364">
    <cfRule type="expression" dxfId="121" priority="122" stopIfTrue="1">
      <formula>希望&lt;&gt;0</formula>
    </cfRule>
  </conditionalFormatting>
  <conditionalFormatting sqref="M365">
    <cfRule type="expression" dxfId="120" priority="121" stopIfTrue="1">
      <formula>希望&lt;&gt;0</formula>
    </cfRule>
  </conditionalFormatting>
  <conditionalFormatting sqref="M366">
    <cfRule type="expression" dxfId="119" priority="120" stopIfTrue="1">
      <formula>希望&lt;&gt;0</formula>
    </cfRule>
  </conditionalFormatting>
  <conditionalFormatting sqref="M367">
    <cfRule type="expression" dxfId="118" priority="119" stopIfTrue="1">
      <formula>希望&lt;&gt;0</formula>
    </cfRule>
  </conditionalFormatting>
  <conditionalFormatting sqref="M368">
    <cfRule type="expression" dxfId="117" priority="118" stopIfTrue="1">
      <formula>希望&lt;&gt;0</formula>
    </cfRule>
  </conditionalFormatting>
  <conditionalFormatting sqref="M369">
    <cfRule type="expression" dxfId="116" priority="117" stopIfTrue="1">
      <formula>希望&lt;&gt;0</formula>
    </cfRule>
  </conditionalFormatting>
  <conditionalFormatting sqref="M370">
    <cfRule type="expression" dxfId="115" priority="116" stopIfTrue="1">
      <formula>希望&lt;&gt;0</formula>
    </cfRule>
  </conditionalFormatting>
  <conditionalFormatting sqref="M371">
    <cfRule type="expression" dxfId="114" priority="115" stopIfTrue="1">
      <formula>希望&lt;&gt;0</formula>
    </cfRule>
  </conditionalFormatting>
  <conditionalFormatting sqref="M372">
    <cfRule type="expression" dxfId="113" priority="114" stopIfTrue="1">
      <formula>希望&lt;&gt;0</formula>
    </cfRule>
  </conditionalFormatting>
  <conditionalFormatting sqref="M373">
    <cfRule type="expression" dxfId="112" priority="113" stopIfTrue="1">
      <formula>希望&lt;&gt;0</formula>
    </cfRule>
  </conditionalFormatting>
  <conditionalFormatting sqref="M374">
    <cfRule type="expression" dxfId="111" priority="112" stopIfTrue="1">
      <formula>希望&lt;&gt;0</formula>
    </cfRule>
  </conditionalFormatting>
  <conditionalFormatting sqref="M375">
    <cfRule type="expression" dxfId="110" priority="111" stopIfTrue="1">
      <formula>希望&lt;&gt;0</formula>
    </cfRule>
  </conditionalFormatting>
  <conditionalFormatting sqref="O375:T375">
    <cfRule type="expression" dxfId="109" priority="110" stopIfTrue="1">
      <formula>$A375&lt;&gt;0</formula>
    </cfRule>
  </conditionalFormatting>
  <conditionalFormatting sqref="M376">
    <cfRule type="expression" dxfId="108" priority="109" stopIfTrue="1">
      <formula>希望&lt;&gt;0</formula>
    </cfRule>
  </conditionalFormatting>
  <conditionalFormatting sqref="M377">
    <cfRule type="expression" dxfId="107" priority="108" stopIfTrue="1">
      <formula>希望&lt;&gt;0</formula>
    </cfRule>
  </conditionalFormatting>
  <conditionalFormatting sqref="M378">
    <cfRule type="expression" dxfId="106" priority="107" stopIfTrue="1">
      <formula>希望&lt;&gt;0</formula>
    </cfRule>
  </conditionalFormatting>
  <conditionalFormatting sqref="M379">
    <cfRule type="expression" dxfId="105" priority="106" stopIfTrue="1">
      <formula>希望&lt;&gt;0</formula>
    </cfRule>
  </conditionalFormatting>
  <conditionalFormatting sqref="M380">
    <cfRule type="expression" dxfId="104" priority="105" stopIfTrue="1">
      <formula>希望&lt;&gt;0</formula>
    </cfRule>
  </conditionalFormatting>
  <conditionalFormatting sqref="M381">
    <cfRule type="expression" dxfId="103" priority="104" stopIfTrue="1">
      <formula>希望&lt;&gt;0</formula>
    </cfRule>
  </conditionalFormatting>
  <conditionalFormatting sqref="M382">
    <cfRule type="expression" dxfId="102" priority="103" stopIfTrue="1">
      <formula>希望&lt;&gt;0</formula>
    </cfRule>
  </conditionalFormatting>
  <conditionalFormatting sqref="M383">
    <cfRule type="expression" dxfId="101" priority="102" stopIfTrue="1">
      <formula>希望&lt;&gt;0</formula>
    </cfRule>
  </conditionalFormatting>
  <conditionalFormatting sqref="M384">
    <cfRule type="expression" dxfId="100" priority="101" stopIfTrue="1">
      <formula>希望&lt;&gt;0</formula>
    </cfRule>
  </conditionalFormatting>
  <conditionalFormatting sqref="M385">
    <cfRule type="expression" dxfId="99" priority="100" stopIfTrue="1">
      <formula>希望&lt;&gt;0</formula>
    </cfRule>
  </conditionalFormatting>
  <conditionalFormatting sqref="M386">
    <cfRule type="expression" dxfId="98" priority="99" stopIfTrue="1">
      <formula>希望&lt;&gt;0</formula>
    </cfRule>
  </conditionalFormatting>
  <conditionalFormatting sqref="M387">
    <cfRule type="expression" dxfId="97" priority="98" stopIfTrue="1">
      <formula>希望&lt;&gt;0</formula>
    </cfRule>
  </conditionalFormatting>
  <conditionalFormatting sqref="M388">
    <cfRule type="expression" dxfId="96" priority="97" stopIfTrue="1">
      <formula>希望&lt;&gt;0</formula>
    </cfRule>
  </conditionalFormatting>
  <conditionalFormatting sqref="M389">
    <cfRule type="expression" dxfId="95" priority="96" stopIfTrue="1">
      <formula>希望&lt;&gt;0</formula>
    </cfRule>
  </conditionalFormatting>
  <conditionalFormatting sqref="M390">
    <cfRule type="expression" dxfId="94" priority="95" stopIfTrue="1">
      <formula>希望&lt;&gt;0</formula>
    </cfRule>
  </conditionalFormatting>
  <conditionalFormatting sqref="M391">
    <cfRule type="expression" dxfId="93" priority="94" stopIfTrue="1">
      <formula>希望&lt;&gt;0</formula>
    </cfRule>
  </conditionalFormatting>
  <conditionalFormatting sqref="M392">
    <cfRule type="expression" dxfId="92" priority="93" stopIfTrue="1">
      <formula>希望&lt;&gt;0</formula>
    </cfRule>
  </conditionalFormatting>
  <conditionalFormatting sqref="M393">
    <cfRule type="expression" dxfId="91" priority="92" stopIfTrue="1">
      <formula>希望&lt;&gt;0</formula>
    </cfRule>
  </conditionalFormatting>
  <conditionalFormatting sqref="M394">
    <cfRule type="expression" dxfId="90" priority="91" stopIfTrue="1">
      <formula>希望&lt;&gt;0</formula>
    </cfRule>
  </conditionalFormatting>
  <conditionalFormatting sqref="O394:T394">
    <cfRule type="expression" dxfId="89" priority="90" stopIfTrue="1">
      <formula>$A394&lt;&gt;0</formula>
    </cfRule>
  </conditionalFormatting>
  <conditionalFormatting sqref="M395">
    <cfRule type="expression" dxfId="88" priority="89" stopIfTrue="1">
      <formula>希望&lt;&gt;0</formula>
    </cfRule>
  </conditionalFormatting>
  <conditionalFormatting sqref="M396">
    <cfRule type="expression" dxfId="87" priority="88" stopIfTrue="1">
      <formula>希望&lt;&gt;0</formula>
    </cfRule>
  </conditionalFormatting>
  <conditionalFormatting sqref="M397">
    <cfRule type="expression" dxfId="86" priority="87" stopIfTrue="1">
      <formula>希望&lt;&gt;0</formula>
    </cfRule>
  </conditionalFormatting>
  <conditionalFormatting sqref="M398">
    <cfRule type="expression" dxfId="85" priority="86" stopIfTrue="1">
      <formula>希望&lt;&gt;0</formula>
    </cfRule>
  </conditionalFormatting>
  <conditionalFormatting sqref="M399">
    <cfRule type="expression" dxfId="84" priority="85" stopIfTrue="1">
      <formula>希望&lt;&gt;0</formula>
    </cfRule>
  </conditionalFormatting>
  <conditionalFormatting sqref="O399:T399">
    <cfRule type="expression" dxfId="83" priority="84" stopIfTrue="1">
      <formula>$A399&lt;&gt;0</formula>
    </cfRule>
  </conditionalFormatting>
  <conditionalFormatting sqref="M400">
    <cfRule type="expression" dxfId="82" priority="83" stopIfTrue="1">
      <formula>希望&lt;&gt;0</formula>
    </cfRule>
  </conditionalFormatting>
  <conditionalFormatting sqref="M401">
    <cfRule type="expression" dxfId="81" priority="82" stopIfTrue="1">
      <formula>希望&lt;&gt;0</formula>
    </cfRule>
  </conditionalFormatting>
  <conditionalFormatting sqref="M402">
    <cfRule type="expression" dxfId="80" priority="81" stopIfTrue="1">
      <formula>希望&lt;&gt;0</formula>
    </cfRule>
  </conditionalFormatting>
  <conditionalFormatting sqref="M403">
    <cfRule type="expression" dxfId="79" priority="80" stopIfTrue="1">
      <formula>希望&lt;&gt;0</formula>
    </cfRule>
  </conditionalFormatting>
  <conditionalFormatting sqref="M404">
    <cfRule type="expression" dxfId="78" priority="79" stopIfTrue="1">
      <formula>希望&lt;&gt;0</formula>
    </cfRule>
  </conditionalFormatting>
  <conditionalFormatting sqref="M405">
    <cfRule type="expression" dxfId="77" priority="78" stopIfTrue="1">
      <formula>希望&lt;&gt;0</formula>
    </cfRule>
  </conditionalFormatting>
  <conditionalFormatting sqref="M406">
    <cfRule type="expression" dxfId="76" priority="77" stopIfTrue="1">
      <formula>希望&lt;&gt;0</formula>
    </cfRule>
  </conditionalFormatting>
  <conditionalFormatting sqref="M407">
    <cfRule type="expression" dxfId="75" priority="76" stopIfTrue="1">
      <formula>希望&lt;&gt;0</formula>
    </cfRule>
  </conditionalFormatting>
  <conditionalFormatting sqref="M408">
    <cfRule type="expression" dxfId="74" priority="75" stopIfTrue="1">
      <formula>希望&lt;&gt;0</formula>
    </cfRule>
  </conditionalFormatting>
  <conditionalFormatting sqref="M409">
    <cfRule type="expression" dxfId="73" priority="74" stopIfTrue="1">
      <formula>希望&lt;&gt;0</formula>
    </cfRule>
  </conditionalFormatting>
  <conditionalFormatting sqref="M410">
    <cfRule type="expression" dxfId="72" priority="73" stopIfTrue="1">
      <formula>希望&lt;&gt;0</formula>
    </cfRule>
  </conditionalFormatting>
  <conditionalFormatting sqref="O410:T410">
    <cfRule type="expression" dxfId="71" priority="72" stopIfTrue="1">
      <formula>$A410&lt;&gt;0</formula>
    </cfRule>
  </conditionalFormatting>
  <conditionalFormatting sqref="M411">
    <cfRule type="expression" dxfId="70" priority="71" stopIfTrue="1">
      <formula>希望&lt;&gt;0</formula>
    </cfRule>
  </conditionalFormatting>
  <conditionalFormatting sqref="M412">
    <cfRule type="expression" dxfId="69" priority="70" stopIfTrue="1">
      <formula>希望&lt;&gt;0</formula>
    </cfRule>
  </conditionalFormatting>
  <conditionalFormatting sqref="M413">
    <cfRule type="expression" dxfId="68" priority="69" stopIfTrue="1">
      <formula>希望&lt;&gt;0</formula>
    </cfRule>
  </conditionalFormatting>
  <conditionalFormatting sqref="M414">
    <cfRule type="expression" dxfId="67" priority="68" stopIfTrue="1">
      <formula>希望&lt;&gt;0</formula>
    </cfRule>
  </conditionalFormatting>
  <conditionalFormatting sqref="M415">
    <cfRule type="expression" dxfId="66" priority="67" stopIfTrue="1">
      <formula>希望&lt;&gt;0</formula>
    </cfRule>
  </conditionalFormatting>
  <conditionalFormatting sqref="M416">
    <cfRule type="expression" dxfId="65" priority="66" stopIfTrue="1">
      <formula>希望&lt;&gt;0</formula>
    </cfRule>
  </conditionalFormatting>
  <conditionalFormatting sqref="M417">
    <cfRule type="expression" dxfId="64" priority="65" stopIfTrue="1">
      <formula>希望&lt;&gt;0</formula>
    </cfRule>
  </conditionalFormatting>
  <conditionalFormatting sqref="M418">
    <cfRule type="expression" dxfId="63" priority="64" stopIfTrue="1">
      <formula>希望&lt;&gt;0</formula>
    </cfRule>
  </conditionalFormatting>
  <conditionalFormatting sqref="M419">
    <cfRule type="expression" dxfId="62" priority="63" stopIfTrue="1">
      <formula>希望&lt;&gt;0</formula>
    </cfRule>
  </conditionalFormatting>
  <conditionalFormatting sqref="M420">
    <cfRule type="expression" dxfId="61" priority="62" stopIfTrue="1">
      <formula>希望&lt;&gt;0</formula>
    </cfRule>
  </conditionalFormatting>
  <conditionalFormatting sqref="M421">
    <cfRule type="expression" dxfId="60" priority="61" stopIfTrue="1">
      <formula>希望&lt;&gt;0</formula>
    </cfRule>
  </conditionalFormatting>
  <conditionalFormatting sqref="O421:T421">
    <cfRule type="expression" dxfId="59" priority="60" stopIfTrue="1">
      <formula>$A421&lt;&gt;0</formula>
    </cfRule>
  </conditionalFormatting>
  <conditionalFormatting sqref="M422">
    <cfRule type="expression" dxfId="58" priority="59" stopIfTrue="1">
      <formula>希望&lt;&gt;0</formula>
    </cfRule>
  </conditionalFormatting>
  <conditionalFormatting sqref="M423">
    <cfRule type="expression" dxfId="57" priority="58" stopIfTrue="1">
      <formula>希望&lt;&gt;0</formula>
    </cfRule>
  </conditionalFormatting>
  <conditionalFormatting sqref="M424">
    <cfRule type="expression" dxfId="56" priority="57" stopIfTrue="1">
      <formula>希望&lt;&gt;0</formula>
    </cfRule>
  </conditionalFormatting>
  <conditionalFormatting sqref="M425">
    <cfRule type="expression" dxfId="55" priority="56" stopIfTrue="1">
      <formula>希望&lt;&gt;0</formula>
    </cfRule>
  </conditionalFormatting>
  <conditionalFormatting sqref="M426">
    <cfRule type="expression" dxfId="54" priority="55" stopIfTrue="1">
      <formula>希望&lt;&gt;0</formula>
    </cfRule>
  </conditionalFormatting>
  <conditionalFormatting sqref="M427">
    <cfRule type="expression" dxfId="53" priority="54" stopIfTrue="1">
      <formula>希望&lt;&gt;0</formula>
    </cfRule>
  </conditionalFormatting>
  <conditionalFormatting sqref="M428">
    <cfRule type="expression" dxfId="52" priority="53" stopIfTrue="1">
      <formula>希望&lt;&gt;0</formula>
    </cfRule>
  </conditionalFormatting>
  <conditionalFormatting sqref="M429">
    <cfRule type="expression" dxfId="51" priority="52" stopIfTrue="1">
      <formula>希望&lt;&gt;0</formula>
    </cfRule>
  </conditionalFormatting>
  <conditionalFormatting sqref="M430">
    <cfRule type="expression" dxfId="50" priority="51" stopIfTrue="1">
      <formula>希望&lt;&gt;0</formula>
    </cfRule>
  </conditionalFormatting>
  <conditionalFormatting sqref="M431">
    <cfRule type="expression" dxfId="49" priority="50" stopIfTrue="1">
      <formula>希望&lt;&gt;0</formula>
    </cfRule>
  </conditionalFormatting>
  <conditionalFormatting sqref="O431:T431">
    <cfRule type="expression" dxfId="48" priority="49" stopIfTrue="1">
      <formula>$A431&lt;&gt;0</formula>
    </cfRule>
  </conditionalFormatting>
  <conditionalFormatting sqref="M432">
    <cfRule type="expression" dxfId="47" priority="48" stopIfTrue="1">
      <formula>希望&lt;&gt;0</formula>
    </cfRule>
  </conditionalFormatting>
  <conditionalFormatting sqref="M433">
    <cfRule type="expression" dxfId="46" priority="47" stopIfTrue="1">
      <formula>希望&lt;&gt;0</formula>
    </cfRule>
  </conditionalFormatting>
  <conditionalFormatting sqref="M434">
    <cfRule type="expression" dxfId="45" priority="46" stopIfTrue="1">
      <formula>希望&lt;&gt;0</formula>
    </cfRule>
  </conditionalFormatting>
  <conditionalFormatting sqref="M435">
    <cfRule type="expression" dxfId="44" priority="45" stopIfTrue="1">
      <formula>希望&lt;&gt;0</formula>
    </cfRule>
  </conditionalFormatting>
  <conditionalFormatting sqref="M436">
    <cfRule type="expression" dxfId="43" priority="44" stopIfTrue="1">
      <formula>希望&lt;&gt;0</formula>
    </cfRule>
  </conditionalFormatting>
  <conditionalFormatting sqref="M437">
    <cfRule type="expression" dxfId="42" priority="43" stopIfTrue="1">
      <formula>希望&lt;&gt;0</formula>
    </cfRule>
  </conditionalFormatting>
  <conditionalFormatting sqref="M438">
    <cfRule type="expression" dxfId="41" priority="42" stopIfTrue="1">
      <formula>希望&lt;&gt;0</formula>
    </cfRule>
  </conditionalFormatting>
  <conditionalFormatting sqref="M439">
    <cfRule type="expression" dxfId="40" priority="41" stopIfTrue="1">
      <formula>希望&lt;&gt;0</formula>
    </cfRule>
  </conditionalFormatting>
  <conditionalFormatting sqref="M440">
    <cfRule type="expression" dxfId="39" priority="40" stopIfTrue="1">
      <formula>希望&lt;&gt;0</formula>
    </cfRule>
  </conditionalFormatting>
  <conditionalFormatting sqref="M441">
    <cfRule type="expression" dxfId="38" priority="39" stopIfTrue="1">
      <formula>希望&lt;&gt;0</formula>
    </cfRule>
  </conditionalFormatting>
  <conditionalFormatting sqref="M442">
    <cfRule type="expression" dxfId="37" priority="38" stopIfTrue="1">
      <formula>希望&lt;&gt;0</formula>
    </cfRule>
  </conditionalFormatting>
  <conditionalFormatting sqref="M443">
    <cfRule type="expression" dxfId="36" priority="37" stopIfTrue="1">
      <formula>希望&lt;&gt;0</formula>
    </cfRule>
  </conditionalFormatting>
  <conditionalFormatting sqref="M444">
    <cfRule type="expression" dxfId="35" priority="36" stopIfTrue="1">
      <formula>希望&lt;&gt;0</formula>
    </cfRule>
  </conditionalFormatting>
  <conditionalFormatting sqref="M445">
    <cfRule type="expression" dxfId="34" priority="35" stopIfTrue="1">
      <formula>希望&lt;&gt;0</formula>
    </cfRule>
  </conditionalFormatting>
  <conditionalFormatting sqref="M446">
    <cfRule type="expression" dxfId="33" priority="34" stopIfTrue="1">
      <formula>希望&lt;&gt;0</formula>
    </cfRule>
  </conditionalFormatting>
  <conditionalFormatting sqref="M447">
    <cfRule type="expression" dxfId="32" priority="33" stopIfTrue="1">
      <formula>希望&lt;&gt;0</formula>
    </cfRule>
  </conditionalFormatting>
  <conditionalFormatting sqref="M448">
    <cfRule type="expression" dxfId="31" priority="32" stopIfTrue="1">
      <formula>希望&lt;&gt;0</formula>
    </cfRule>
  </conditionalFormatting>
  <conditionalFormatting sqref="M449">
    <cfRule type="expression" dxfId="30" priority="31" stopIfTrue="1">
      <formula>希望&lt;&gt;0</formula>
    </cfRule>
  </conditionalFormatting>
  <conditionalFormatting sqref="M450">
    <cfRule type="expression" dxfId="29" priority="30" stopIfTrue="1">
      <formula>希望&lt;&gt;0</formula>
    </cfRule>
  </conditionalFormatting>
  <conditionalFormatting sqref="M451">
    <cfRule type="expression" dxfId="28" priority="29" stopIfTrue="1">
      <formula>希望&lt;&gt;0</formula>
    </cfRule>
  </conditionalFormatting>
  <conditionalFormatting sqref="M452">
    <cfRule type="expression" dxfId="27" priority="28" stopIfTrue="1">
      <formula>希望&lt;&gt;0</formula>
    </cfRule>
  </conditionalFormatting>
  <conditionalFormatting sqref="M453">
    <cfRule type="expression" dxfId="26" priority="27" stopIfTrue="1">
      <formula>希望&lt;&gt;0</formula>
    </cfRule>
  </conditionalFormatting>
  <conditionalFormatting sqref="O453:T453">
    <cfRule type="expression" dxfId="25" priority="26" stopIfTrue="1">
      <formula>$A453&lt;&gt;0</formula>
    </cfRule>
  </conditionalFormatting>
  <conditionalFormatting sqref="M454">
    <cfRule type="expression" dxfId="24" priority="25" stopIfTrue="1">
      <formula>希望&lt;&gt;0</formula>
    </cfRule>
  </conditionalFormatting>
  <conditionalFormatting sqref="M455">
    <cfRule type="expression" dxfId="23" priority="24" stopIfTrue="1">
      <formula>希望&lt;&gt;0</formula>
    </cfRule>
  </conditionalFormatting>
  <conditionalFormatting sqref="M456">
    <cfRule type="expression" dxfId="22" priority="23" stopIfTrue="1">
      <formula>希望&lt;&gt;0</formula>
    </cfRule>
  </conditionalFormatting>
  <conditionalFormatting sqref="M457">
    <cfRule type="expression" dxfId="21" priority="22" stopIfTrue="1">
      <formula>希望&lt;&gt;0</formula>
    </cfRule>
  </conditionalFormatting>
  <conditionalFormatting sqref="M458">
    <cfRule type="expression" dxfId="20" priority="21" stopIfTrue="1">
      <formula>希望&lt;&gt;0</formula>
    </cfRule>
  </conditionalFormatting>
  <conditionalFormatting sqref="M459">
    <cfRule type="expression" dxfId="19" priority="20" stopIfTrue="1">
      <formula>希望&lt;&gt;0</formula>
    </cfRule>
  </conditionalFormatting>
  <conditionalFormatting sqref="O459:T459">
    <cfRule type="expression" dxfId="18" priority="19" stopIfTrue="1">
      <formula>$A459&lt;&gt;0</formula>
    </cfRule>
  </conditionalFormatting>
  <conditionalFormatting sqref="M460">
    <cfRule type="expression" dxfId="17" priority="18" stopIfTrue="1">
      <formula>希望&lt;&gt;0</formula>
    </cfRule>
  </conditionalFormatting>
  <conditionalFormatting sqref="M461">
    <cfRule type="expression" dxfId="16" priority="17" stopIfTrue="1">
      <formula>希望&lt;&gt;0</formula>
    </cfRule>
  </conditionalFormatting>
  <conditionalFormatting sqref="M462">
    <cfRule type="expression" dxfId="15" priority="16" stopIfTrue="1">
      <formula>希望&lt;&gt;0</formula>
    </cfRule>
  </conditionalFormatting>
  <conditionalFormatting sqref="M463">
    <cfRule type="expression" dxfId="14" priority="15" stopIfTrue="1">
      <formula>希望&lt;&gt;0</formula>
    </cfRule>
  </conditionalFormatting>
  <conditionalFormatting sqref="M464">
    <cfRule type="expression" dxfId="13" priority="14" stopIfTrue="1">
      <formula>希望&lt;&gt;0</formula>
    </cfRule>
  </conditionalFormatting>
  <conditionalFormatting sqref="M465">
    <cfRule type="expression" dxfId="12" priority="13" stopIfTrue="1">
      <formula>希望&lt;&gt;0</formula>
    </cfRule>
  </conditionalFormatting>
  <conditionalFormatting sqref="M466">
    <cfRule type="expression" dxfId="11" priority="12" stopIfTrue="1">
      <formula>希望&lt;&gt;0</formula>
    </cfRule>
  </conditionalFormatting>
  <conditionalFormatting sqref="M467">
    <cfRule type="expression" dxfId="10" priority="11" stopIfTrue="1">
      <formula>希望&lt;&gt;0</formula>
    </cfRule>
  </conditionalFormatting>
  <conditionalFormatting sqref="M468">
    <cfRule type="expression" dxfId="9" priority="10" stopIfTrue="1">
      <formula>希望&lt;&gt;0</formula>
    </cfRule>
  </conditionalFormatting>
  <conditionalFormatting sqref="M469">
    <cfRule type="expression" dxfId="8" priority="9" stopIfTrue="1">
      <formula>希望&lt;&gt;0</formula>
    </cfRule>
  </conditionalFormatting>
  <conditionalFormatting sqref="M470">
    <cfRule type="expression" dxfId="7" priority="8" stopIfTrue="1">
      <formula>希望&lt;&gt;0</formula>
    </cfRule>
  </conditionalFormatting>
  <conditionalFormatting sqref="M471">
    <cfRule type="expression" dxfId="6" priority="7" stopIfTrue="1">
      <formula>希望&lt;&gt;0</formula>
    </cfRule>
  </conditionalFormatting>
  <conditionalFormatting sqref="M472">
    <cfRule type="expression" dxfId="5" priority="6" stopIfTrue="1">
      <formula>希望&lt;&gt;0</formula>
    </cfRule>
  </conditionalFormatting>
  <conditionalFormatting sqref="M473">
    <cfRule type="expression" dxfId="4" priority="5" stopIfTrue="1">
      <formula>希望&lt;&gt;0</formula>
    </cfRule>
  </conditionalFormatting>
  <conditionalFormatting sqref="M474">
    <cfRule type="expression" dxfId="3" priority="4" stopIfTrue="1">
      <formula>希望&lt;&gt;0</formula>
    </cfRule>
  </conditionalFormatting>
  <conditionalFormatting sqref="M475">
    <cfRule type="expression" dxfId="2" priority="3" stopIfTrue="1">
      <formula>希望&lt;&gt;0</formula>
    </cfRule>
  </conditionalFormatting>
  <conditionalFormatting sqref="M476">
    <cfRule type="expression" dxfId="1" priority="2" stopIfTrue="1">
      <formula>希望&lt;&gt;0</formula>
    </cfRule>
  </conditionalFormatting>
  <conditionalFormatting sqref="O476:T476">
    <cfRule type="expression" dxfId="0" priority="1" stopIfTrue="1">
      <formula>$A476&lt;&gt;0</formula>
    </cfRule>
  </conditionalFormatting>
  <dataValidations count="551">
    <dataValidation imeMode="hiragana" allowBlank="1" showInputMessage="1" showErrorMessage="1" sqref="N184:V184 N185:V185 N186:V186 N187:V187 O280:T280 O299:T299 O310:T310 O316:T316 O355:T355 O375:T375 O394:T394 O399:T399 O410:T410 O421:T421 O431:T431 O453:T453 O459:T459 O476:T476" xr:uid="{E2B410F9-928D-42AA-97F6-58BD09059ED3}"/>
    <dataValidation imeMode="hiragana" allowBlank="1" showInputMessage="1" showErrorMessage="1" sqref="I22:Y22" xr:uid="{EAC1B192-6EED-4870-B737-5D95FA21C326}"/>
    <dataValidation type="whole" imeMode="halfAlpha" allowBlank="1" showInputMessage="1" showErrorMessage="1" error="7桁の数字を入力してください" sqref="I20:M20" xr:uid="{1A0D5E15-14F0-45CD-BDE4-41781D57B56E}">
      <formula1>0</formula1>
      <formula2>9999999</formula2>
    </dataValidation>
    <dataValidation imeMode="fullKatakana" allowBlank="1" showInputMessage="1" showErrorMessage="1" sqref="I24:Y24" xr:uid="{83F4D7DB-633A-440A-A760-17EB0E7D26F6}"/>
    <dataValidation imeMode="hiragana" allowBlank="1" showInputMessage="1" showErrorMessage="1" sqref="I26:Y26" xr:uid="{F8179F07-CBE4-4B01-A2F0-A6DFC52DD1AC}"/>
    <dataValidation imeMode="hiragana" allowBlank="1" showInputMessage="1" showErrorMessage="1" sqref="I28:Y28" xr:uid="{F0C9EA2B-1A7D-409E-9A2A-DC2AB2610252}"/>
    <dataValidation imeMode="fullKatakana" allowBlank="1" showInputMessage="1" showErrorMessage="1" sqref="I30:Y30" xr:uid="{DD759BEA-062A-40B2-BCE7-1304EAEC50AC}"/>
    <dataValidation imeMode="hiragana" allowBlank="1" showInputMessage="1" showErrorMessage="1" sqref="I32:Y32" xr:uid="{8EE8790A-9762-4D7E-BC8E-E59F4777E380}"/>
    <dataValidation imeMode="halfAlpha" allowBlank="1" showInputMessage="1" showErrorMessage="1" sqref="I34:M34" xr:uid="{0DF93455-8FB8-460B-80F3-7DDF8136625B}"/>
    <dataValidation imeMode="halfAlpha" allowBlank="1" showInputMessage="1" showErrorMessage="1" sqref="P34" xr:uid="{2DBAC933-3C52-4CFB-9392-A5112CC57849}"/>
    <dataValidation imeMode="halfAlpha" allowBlank="1" showInputMessage="1" showErrorMessage="1" sqref="I36:M36" xr:uid="{97E8B0BF-FD6A-426C-9E39-AC13A4A6E1A3}"/>
    <dataValidation imeMode="halfAlpha" allowBlank="1" showInputMessage="1" showErrorMessage="1" sqref="I38:Y38" xr:uid="{4928DD1F-A7EF-4A90-B58C-890D0048611E}"/>
    <dataValidation type="list" imeMode="halfAlpha" allowBlank="1" showInputMessage="1" showErrorMessage="1" error="リストから選択してください" sqref="I40:M40" xr:uid="{19E61D6A-9109-42A4-A7FB-41B78D79D26F}">
      <formula1>"一致する,一致しない"</formula1>
    </dataValidation>
    <dataValidation type="list" imeMode="halfAlpha" allowBlank="1" showInputMessage="1" showErrorMessage="1" error="リストから選択してください" sqref="I63:M63" xr:uid="{7C7E27C7-CC17-4DC4-B6E8-9A3522D008C5}">
      <formula1>"しない,する"</formula1>
    </dataValidation>
    <dataValidation type="whole" imeMode="halfAlpha" allowBlank="1" showInputMessage="1" showErrorMessage="1" error="7桁の数字を入力してください" sqref="I69:M69" xr:uid="{AEED1F99-85A3-4DDA-93E5-086FB64F00B7}">
      <formula1>0</formula1>
      <formula2>9999999</formula2>
    </dataValidation>
    <dataValidation imeMode="hiragana" allowBlank="1" showInputMessage="1" showErrorMessage="1" sqref="I71:Y71" xr:uid="{BF45280E-2D0C-4B2A-BE72-EC0D0130B55C}"/>
    <dataValidation imeMode="fullKatakana" allowBlank="1" showInputMessage="1" showErrorMessage="1" sqref="I73:Y73" xr:uid="{38D142C2-197B-48ED-B7CC-174F76882741}"/>
    <dataValidation imeMode="hiragana" allowBlank="1" showInputMessage="1" showErrorMessage="1" sqref="I75:Y75" xr:uid="{F9BAE2B1-563A-41BD-AB6E-E013B0E939B3}"/>
    <dataValidation imeMode="hiragana" allowBlank="1" showInputMessage="1" showErrorMessage="1" sqref="I77:Y77" xr:uid="{4D70A01E-0CB1-4D09-8CEE-EC5FF493B1FD}"/>
    <dataValidation imeMode="fullKatakana" allowBlank="1" showInputMessage="1" showErrorMessage="1" sqref="I79:Y79" xr:uid="{BC75EED9-B178-46D1-A2C0-CC9C90FF2267}"/>
    <dataValidation imeMode="hiragana" allowBlank="1" showInputMessage="1" showErrorMessage="1" sqref="I81:Y81" xr:uid="{44754A5A-EB3A-49E7-8648-C3AF3D22FA97}"/>
    <dataValidation imeMode="halfAlpha" allowBlank="1" showInputMessage="1" showErrorMessage="1" sqref="I83:M83" xr:uid="{4DE60FF1-B67A-4172-8FE5-3F7D02E3030F}"/>
    <dataValidation imeMode="halfAlpha" allowBlank="1" showInputMessage="1" showErrorMessage="1" sqref="P83" xr:uid="{CE4C9E57-8CA5-4EE5-A3FA-75A7E591EFA7}"/>
    <dataValidation imeMode="halfAlpha" allowBlank="1" showInputMessage="1" showErrorMessage="1" sqref="I85:M85" xr:uid="{EC3A0F21-139F-4D08-A9D9-1517DCD1F8BB}"/>
    <dataValidation imeMode="halfAlpha" allowBlank="1" showInputMessage="1" showErrorMessage="1" sqref="I87:Y87" xr:uid="{F953D029-15B5-4870-AD11-1B9D8767057A}"/>
    <dataValidation imeMode="hiragana" allowBlank="1" showInputMessage="1" showErrorMessage="1" sqref="I112:Y112" xr:uid="{853F4914-2626-4364-A527-CA9D82EAD1FE}"/>
    <dataValidation imeMode="fullKatakana" allowBlank="1" showInputMessage="1" showErrorMessage="1" sqref="I114:Y114" xr:uid="{BE45FE56-FD4F-4E3E-9C6B-4F5D26A3E6F6}"/>
    <dataValidation imeMode="hiragana" allowBlank="1" showInputMessage="1" showErrorMessage="1" sqref="I116:Y116" xr:uid="{0E676D1B-94AA-4B6F-8FE3-58E686BC687F}"/>
    <dataValidation type="whole" imeMode="halfAlpha" allowBlank="1" showInputMessage="1" showErrorMessage="1" error="7桁の数字を入力してください" sqref="I118:M118" xr:uid="{843651EB-6664-4393-B5EA-61EC0D258F9E}">
      <formula1>0</formula1>
      <formula2>9999999</formula2>
    </dataValidation>
    <dataValidation imeMode="hiragana" allowBlank="1" showInputMessage="1" showErrorMessage="1" sqref="I120:Y120" xr:uid="{E3710BAE-26CC-4CE6-BD62-00AECE5063BC}"/>
    <dataValidation imeMode="halfAlpha" allowBlank="1" showInputMessage="1" showErrorMessage="1" sqref="I122:M122" xr:uid="{6D544F5F-025A-4588-83CC-C304C840BD04}"/>
    <dataValidation imeMode="halfAlpha" allowBlank="1" showInputMessage="1" showErrorMessage="1" sqref="P122" xr:uid="{EEF00A4F-4BAD-49DD-88D7-18B0167AED0C}"/>
    <dataValidation imeMode="halfAlpha" allowBlank="1" showInputMessage="1" showErrorMessage="1" sqref="I124:M124" xr:uid="{8A5CBB22-3C65-4E91-A7DB-75523FBB9E0B}"/>
    <dataValidation imeMode="halfAlpha" allowBlank="1" showInputMessage="1" showErrorMessage="1" sqref="I126:Y126" xr:uid="{67601CAA-0DBB-4586-97F7-800930566026}"/>
    <dataValidation type="list" imeMode="halfAlpha" allowBlank="1" showInputMessage="1" showErrorMessage="1" error="リストから選択してください" sqref="I153:M153" xr:uid="{0EC3B1AD-D6E9-4367-9123-FDDB84C75D22}">
      <formula1>"しない,する"</formula1>
    </dataValidation>
    <dataValidation imeMode="fullKatakana" allowBlank="1" showInputMessage="1" showErrorMessage="1" sqref="I155:Y155" xr:uid="{CCE12EE6-AFD3-42A8-833E-876A84B1FC33}"/>
    <dataValidation imeMode="hiragana" allowBlank="1" showInputMessage="1" showErrorMessage="1" sqref="I157:Y157" xr:uid="{9E4366D7-9CA8-4D94-949B-86D8850BC58F}"/>
    <dataValidation imeMode="halfAlpha" allowBlank="1" showInputMessage="1" showErrorMessage="1" sqref="I159:M159" xr:uid="{C0FD89D2-E497-4B2F-80BA-A412E886EF2F}"/>
    <dataValidation type="whole" imeMode="halfAlpha" allowBlank="1" showInputMessage="1" showErrorMessage="1" error="7桁の数字を入力してください" sqref="I161:M161" xr:uid="{EFAC883E-5269-4765-B2A5-C0B0A7D58A46}">
      <formula1>0</formula1>
      <formula2>9999999</formula2>
    </dataValidation>
    <dataValidation imeMode="hiragana" allowBlank="1" showInputMessage="1" showErrorMessage="1" sqref="I163:Y163" xr:uid="{4135CDA6-1BF3-4DCC-A998-505304C47F48}"/>
    <dataValidation imeMode="halfAlpha" allowBlank="1" showInputMessage="1" showErrorMessage="1" sqref="I165:M165" xr:uid="{B8EDA3BC-5C43-41C8-81BE-4E1BABCFE58B}"/>
    <dataValidation imeMode="halfAlpha" allowBlank="1" showInputMessage="1" showErrorMessage="1" sqref="I167:M167" xr:uid="{1250C46A-3012-4C02-8DCF-B1F45528FD9F}"/>
    <dataValidation imeMode="halfAlpha" allowBlank="1" showInputMessage="1" showErrorMessage="1" sqref="I169:Y169" xr:uid="{E8EFF930-8804-4B55-A2D4-C30BA483A982}"/>
    <dataValidation type="date" imeMode="halfAlpha" allowBlank="1" showInputMessage="1" showErrorMessage="1" error="有効な日付を入力してください" sqref="I176:M176" xr:uid="{54AF5967-44E7-40E5-8AA4-E4588BEC57F2}">
      <formula1>92</formula1>
      <formula2>73415</formula2>
    </dataValidation>
    <dataValidation imeMode="hiragana" allowBlank="1" showInputMessage="1" showErrorMessage="1" sqref="I178:M178" xr:uid="{377799F2-FBA4-4471-B980-16845D0127CA}"/>
    <dataValidation allowBlank="1" showInputMessage="1" showErrorMessage="1" sqref="B182 I203:M203 I214:M214 I220:M220 I239:M239 B243" xr:uid="{CC238DF3-C6B4-46B5-AF61-53796B3E3A8A}"/>
    <dataValidation type="list" imeMode="halfAlpha" allowBlank="1" showInputMessage="1" showErrorMessage="1" error="リストから選択してください" sqref="K183:M183" xr:uid="{917C5DF6-F0CF-4D96-A584-C5663B3DF99D}">
      <formula1>"○,　"</formula1>
    </dataValidation>
    <dataValidation type="list" imeMode="halfAlpha" allowBlank="1" showInputMessage="1" showErrorMessage="1" error="リストから選択してください" sqref="K184:M184" xr:uid="{A8193302-F79E-4A4D-9E0F-7FB607BD9CA4}">
      <formula1>"○,　"</formula1>
    </dataValidation>
    <dataValidation type="list" imeMode="halfAlpha" allowBlank="1" showInputMessage="1" showErrorMessage="1" error="リストから選択してください" sqref="K185:M185" xr:uid="{B7170784-B4AF-49D9-8220-60F5C717EED7}">
      <formula1>"○,　"</formula1>
    </dataValidation>
    <dataValidation type="list" imeMode="halfAlpha" allowBlank="1" showInputMessage="1" showErrorMessage="1" error="リストから選択してください" sqref="K186:M187" xr:uid="{DA6A39BA-F1A9-4B1F-962E-13DD76590C67}">
      <formula1>"○,　"</formula1>
    </dataValidation>
    <dataValidation type="whole" imeMode="halfAlpha" allowBlank="1" showInputMessage="1" showErrorMessage="1" error="有効な数字を入力してください" sqref="W186:X186" xr:uid="{58CB2050-48E7-4691-8C35-EC688922B72D}">
      <formula1>0</formula1>
      <formula2>100</formula2>
    </dataValidation>
    <dataValidation type="whole" imeMode="halfAlpha" allowBlank="1" showInputMessage="1" showErrorMessage="1" error="有効な数字を入力してください" sqref="W187:X187" xr:uid="{D2DD1542-91EB-4337-8DD5-6128032B9A4F}">
      <formula1>0</formula1>
      <formula2>100</formula2>
    </dataValidation>
    <dataValidation type="whole" imeMode="halfAlpha" allowBlank="1" showInputMessage="1" showErrorMessage="1" error="有効な数字を入力してください" sqref="I189:M189" xr:uid="{35AD81D3-8E74-4067-A99C-1B54A39A298B}">
      <formula1>0</formula1>
      <formula2>9999999999</formula2>
    </dataValidation>
    <dataValidation type="date" imeMode="halfAlpha" allowBlank="1" showInputMessage="1" showErrorMessage="1" error="有効な日付を入力してください" sqref="I191:M191" xr:uid="{B75624DA-208F-40D5-B93B-937A642B8A45}">
      <formula1>92</formula1>
      <formula2>73415</formula2>
    </dataValidation>
    <dataValidation type="date" imeMode="halfAlpha" allowBlank="1" showInputMessage="1" showErrorMessage="1" error="有効な日付を入力してください" sqref="I193:M193" xr:uid="{5D5808F5-776D-4B8F-A266-980F59BF974D}">
      <formula1>92</formula1>
      <formula2>73415</formula2>
    </dataValidation>
    <dataValidation type="date" imeMode="halfAlpha" allowBlank="1" showInputMessage="1" showErrorMessage="1" error="有効な日付を入力してください" sqref="I195:M195" xr:uid="{9983A33E-491C-4CF2-8D5F-7186A5F4D3AD}">
      <formula1>92</formula1>
      <formula2>73415</formula2>
    </dataValidation>
    <dataValidation type="date" imeMode="halfAlpha" allowBlank="1" showInputMessage="1" showErrorMessage="1" error="有効な日付を入力してください" sqref="O195:R195" xr:uid="{571AE2AE-485E-4FDA-931C-4710F2D0269C}">
      <formula1>92</formula1>
      <formula2>73415</formula2>
    </dataValidation>
    <dataValidation type="date" imeMode="halfAlpha" allowBlank="1" showInputMessage="1" showErrorMessage="1" error="有効な日付を入力してください" sqref="I197:M197" xr:uid="{C77AE273-79CC-4B3E-AEDA-CE576798F9A3}">
      <formula1>92</formula1>
      <formula2>73415</formula2>
    </dataValidation>
    <dataValidation type="whole" imeMode="halfAlpha" allowBlank="1" showInputMessage="1" showErrorMessage="1" error="有効な数字を入力してください" sqref="I200:M200" xr:uid="{7F4B17DE-768D-4322-9457-31C366796BC4}">
      <formula1>0</formula1>
      <formula2>9999999999</formula2>
    </dataValidation>
    <dataValidation type="whole" imeMode="halfAlpha" allowBlank="1" showInputMessage="1" showErrorMessage="1" error="有効な数字を入力してください" sqref="I201:M201" xr:uid="{88E0818E-7E4B-4DD4-91B3-A2B8EA02AA4D}">
      <formula1>0</formula1>
      <formula2>9999999999</formula2>
    </dataValidation>
    <dataValidation type="whole" imeMode="halfAlpha" allowBlank="1" showInputMessage="1" showErrorMessage="1" error="有効な数字を入力してください" sqref="I202:M202" xr:uid="{9AEDFCC8-C177-42A3-9BB5-2EC58F158B64}">
      <formula1>0</formula1>
      <formula2>9999999999</formula2>
    </dataValidation>
    <dataValidation type="whole" imeMode="halfAlpha" allowBlank="1" showInputMessage="1" showErrorMessage="1" error="有効な数字を入力してください" sqref="I204:M204" xr:uid="{9C62BFE5-BA7F-47F9-B57C-0AF9173D4D28}">
      <formula1>0</formula1>
      <formula2>9999999999</formula2>
    </dataValidation>
    <dataValidation type="list" imeMode="halfAlpha" allowBlank="1" showInputMessage="1" showErrorMessage="1" error="リストから選択してください" sqref="I206:M206" xr:uid="{2480D63A-6373-49E1-AE33-0174587574EF}">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xr:uid="{FA3732A7-F4A0-4D8A-A843-3294CC4C1C2A}">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xr:uid="{9199F4BD-460F-4EFA-A336-7A7DE82CC01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xr:uid="{897957DA-3AE4-4308-9F61-64132149BA6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xr:uid="{67A5EAF8-C104-4360-9756-AD9E0798B3F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xr:uid="{6A2CC456-B744-4E24-9655-EB9CB68B981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xr:uid="{00FFF1F4-DA54-4D8C-BBDA-6791ECE09CF0}">
      <formula1>-9999999999</formula1>
      <formula2>9999999999</formula2>
    </dataValidation>
    <dataValidation type="date" imeMode="halfAlpha" allowBlank="1" showInputMessage="1" showErrorMessage="1" error="有効な日付を入力してください" sqref="E231:I231" xr:uid="{5983D653-617A-4E4B-A3D5-22E787C1A84D}">
      <formula1>92</formula1>
      <formula2>73415</formula2>
    </dataValidation>
    <dataValidation type="date" imeMode="halfAlpha" allowBlank="1" showInputMessage="1" showErrorMessage="1" error="有効な日付を入力してください" sqref="E232:I232" xr:uid="{D3E9D85D-1F1A-4286-8A92-F88A313A2E6B}">
      <formula1>92</formula1>
      <formula2>73415</formula2>
    </dataValidation>
    <dataValidation type="date" imeMode="halfAlpha" allowBlank="1" showInputMessage="1" showErrorMessage="1" error="有効な日付を入力してください" sqref="K231:N231" xr:uid="{91AC7ADB-A4DC-4E54-859C-AC9164D5F1A3}">
      <formula1>92</formula1>
      <formula2>73415</formula2>
    </dataValidation>
    <dataValidation type="date" imeMode="halfAlpha" allowBlank="1" showInputMessage="1" showErrorMessage="1" error="有効な日付を入力してください" sqref="K232:N232" xr:uid="{1A4640C0-C768-4A41-B4BA-886A5AC78E8C}">
      <formula1>92</formula1>
      <formula2>73415</formula2>
    </dataValidation>
    <dataValidation type="date" imeMode="halfAlpha" allowBlank="1" showInputMessage="1" showErrorMessage="1" error="有効な日付を入力してください" sqref="P231:R231" xr:uid="{FD74C086-5DC2-4E6A-8FD5-054F92E43442}">
      <formula1>92</formula1>
      <formula2>73415</formula2>
    </dataValidation>
    <dataValidation type="date" imeMode="halfAlpha" allowBlank="1" showInputMessage="1" showErrorMessage="1" error="有効な日付を入力してください" sqref="P232:R232" xr:uid="{490C4A3F-5CFA-453A-8AEF-75232A05915B}">
      <formula1>92</formula1>
      <formula2>73415</formula2>
    </dataValidation>
    <dataValidation type="date" imeMode="halfAlpha" allowBlank="1" showInputMessage="1" showErrorMessage="1" error="有効な日付を入力してください" sqref="T231" xr:uid="{2E5DC252-5ABA-4EE5-84FE-3537DC05258E}">
      <formula1>92</formula1>
      <formula2>73415</formula2>
    </dataValidation>
    <dataValidation type="date" imeMode="halfAlpha" allowBlank="1" showInputMessage="1" showErrorMessage="1" error="有効な日付を入力してください" sqref="T232" xr:uid="{2D5494A0-68C1-4AE6-BBB7-4D367C1A54C4}">
      <formula1>92</formula1>
      <formula2>73415</formula2>
    </dataValidation>
    <dataValidation type="whole" imeMode="halfAlpha" allowBlank="1" showInputMessage="1" showErrorMessage="1" error="有効な数字を入力してください。10兆円以上になる場合は、9,999,999,999と入力してください" sqref="E233:J233" xr:uid="{2EA0A4A4-6025-48C0-B616-75D87C77C84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O233" xr:uid="{1DBDA48B-070E-4980-A126-3DDAD32B351E}">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3:S233" xr:uid="{24EC64C2-02A5-4365-A035-0B3D660EB97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3:U233" xr:uid="{BB53CC11-987A-4F5E-A2BE-8F54AB25846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3:Y233" xr:uid="{9FE7515C-0310-4708-96EB-F45471C1FDB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6:M236" xr:uid="{723C17B2-29C9-49E5-AEC5-85374CA0F07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7:M237" xr:uid="{18E23DBF-337A-45C8-814A-C58C8C71748B}">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8:M238" xr:uid="{3CFCFD09-7412-4CE8-BFE9-7BDB0F7133FC}">
      <formula1>-9999999999</formula1>
      <formula2>9999999999</formula2>
    </dataValidation>
    <dataValidation type="list" imeMode="halfAlpha" allowBlank="1" showInputMessage="1" showErrorMessage="1" error="リストから選択してください" sqref="M244" xr:uid="{6CE5F61F-062F-4E76-8CD2-FF5E102E3890}">
      <formula1>"○,　"</formula1>
    </dataValidation>
    <dataValidation type="list" imeMode="halfAlpha" allowBlank="1" showInputMessage="1" showErrorMessage="1" error="リストから選択してください" sqref="N244" xr:uid="{E77ADC93-062B-4E91-8701-ECB0B555A105}">
      <formula1>"○,　"</formula1>
    </dataValidation>
    <dataValidation type="list" imeMode="halfAlpha" allowBlank="1" showInputMessage="1" showErrorMessage="1" error="リストから選択してください" sqref="M245" xr:uid="{CB7531CD-D2A6-435D-B544-1CF2CE7A3D36}">
      <formula1>"○,　"</formula1>
    </dataValidation>
    <dataValidation type="list" imeMode="halfAlpha" allowBlank="1" showInputMessage="1" showErrorMessage="1" error="リストから選択してください" sqref="N245" xr:uid="{B6E682D4-F9E2-4F2F-834F-69E364DC2D59}">
      <formula1>"○,　"</formula1>
    </dataValidation>
    <dataValidation type="list" imeMode="halfAlpha" allowBlank="1" showInputMessage="1" showErrorMessage="1" error="リストから選択してください" sqref="M246" xr:uid="{350C8D89-9996-494D-9DD7-E509A3D91186}">
      <formula1>"○,　"</formula1>
    </dataValidation>
    <dataValidation type="list" imeMode="halfAlpha" allowBlank="1" showInputMessage="1" showErrorMessage="1" error="リストから選択してください" sqref="N246" xr:uid="{7D0DAD1F-1188-406C-9BDA-99C0214FEF9B}">
      <formula1>"○,　"</formula1>
    </dataValidation>
    <dataValidation type="list" imeMode="halfAlpha" allowBlank="1" showInputMessage="1" showErrorMessage="1" error="リストから選択してください" sqref="M247" xr:uid="{C739699B-8257-4B07-948F-25EDAD5BB22A}">
      <formula1>"○,　"</formula1>
    </dataValidation>
    <dataValidation type="list" imeMode="halfAlpha" allowBlank="1" showInputMessage="1" showErrorMessage="1" error="リストから選択してください" sqref="N247" xr:uid="{A62D053C-E600-4DEE-A642-B54C38FC8120}">
      <formula1>"○,　"</formula1>
    </dataValidation>
    <dataValidation type="list" imeMode="halfAlpha" allowBlank="1" showInputMessage="1" showErrorMessage="1" error="リストから選択してください" sqref="M248" xr:uid="{0091747D-1415-4A38-A505-140C4D5FA945}">
      <formula1>"○,　"</formula1>
    </dataValidation>
    <dataValidation type="list" imeMode="halfAlpha" allowBlank="1" showInputMessage="1" showErrorMessage="1" error="リストから選択してください" sqref="N248" xr:uid="{3CD04338-623F-4C67-A6A7-3D4C65C90A90}">
      <formula1>"○,　"</formula1>
    </dataValidation>
    <dataValidation type="list" imeMode="halfAlpha" allowBlank="1" showInputMessage="1" showErrorMessage="1" error="リストから選択してください" sqref="M249" xr:uid="{71FF9DE7-C51B-42D3-BFF2-FFD2BFC05658}">
      <formula1>"○,　"</formula1>
    </dataValidation>
    <dataValidation type="list" imeMode="halfAlpha" allowBlank="1" showInputMessage="1" showErrorMessage="1" error="リストから選択してください" sqref="N249" xr:uid="{5489B53A-7388-4432-B8F3-5F83B0E4A545}">
      <formula1>"○,　"</formula1>
    </dataValidation>
    <dataValidation type="list" imeMode="halfAlpha" allowBlank="1" showInputMessage="1" showErrorMessage="1" error="リストから選択してください" sqref="M250" xr:uid="{B7064141-A4D5-446B-B964-D0275E1117A5}">
      <formula1>"○,　"</formula1>
    </dataValidation>
    <dataValidation type="list" imeMode="halfAlpha" allowBlank="1" showInputMessage="1" showErrorMessage="1" error="リストから選択してください" sqref="N250" xr:uid="{C45637FB-4E74-43CC-B453-6C0DE25B794A}">
      <formula1>"○,　"</formula1>
    </dataValidation>
    <dataValidation type="list" imeMode="halfAlpha" allowBlank="1" showInputMessage="1" showErrorMessage="1" error="リストから選択してください" sqref="M251" xr:uid="{B074BF8E-AF70-4E82-BE21-1BDA9C4F2238}">
      <formula1>"○,　"</formula1>
    </dataValidation>
    <dataValidation type="list" imeMode="halfAlpha" allowBlank="1" showInputMessage="1" showErrorMessage="1" error="リストから選択してください" sqref="N251" xr:uid="{696E4D9E-B4BE-4C0A-B704-E071DF63A606}">
      <formula1>"○,　"</formula1>
    </dataValidation>
    <dataValidation type="list" imeMode="halfAlpha" allowBlank="1" showInputMessage="1" showErrorMessage="1" error="リストから選択してください" sqref="M252" xr:uid="{44D3E3BF-C931-4CA0-BEDE-93CD12F1D6D4}">
      <formula1>"○,　"</formula1>
    </dataValidation>
    <dataValidation type="list" imeMode="halfAlpha" allowBlank="1" showInputMessage="1" showErrorMessage="1" error="リストから選択してください" sqref="N252" xr:uid="{85756546-1FD2-4793-85A4-2B1937113701}">
      <formula1>"○,　"</formula1>
    </dataValidation>
    <dataValidation type="list" imeMode="halfAlpha" allowBlank="1" showInputMessage="1" showErrorMessage="1" error="リストから選択してください" sqref="M253" xr:uid="{4CDA8322-E70C-4EF2-8EED-F601F27E887D}">
      <formula1>"○,　"</formula1>
    </dataValidation>
    <dataValidation type="list" imeMode="halfAlpha" allowBlank="1" showInputMessage="1" showErrorMessage="1" error="リストから選択してください" sqref="N253" xr:uid="{FD077B4D-D512-4B11-AB52-F6D1443503D9}">
      <formula1>"○,　"</formula1>
    </dataValidation>
    <dataValidation type="list" imeMode="halfAlpha" allowBlank="1" showInputMessage="1" showErrorMessage="1" error="リストから選択してください" sqref="M254" xr:uid="{DE5588F2-6298-45BB-834C-2F123E55E99F}">
      <formula1>"○,　"</formula1>
    </dataValidation>
    <dataValidation type="list" imeMode="halfAlpha" allowBlank="1" showInputMessage="1" showErrorMessage="1" error="リストから選択してください" sqref="N254" xr:uid="{5CBCCC4F-5A53-435D-BFA1-3EB71967426A}">
      <formula1>"○,　"</formula1>
    </dataValidation>
    <dataValidation type="list" imeMode="halfAlpha" allowBlank="1" showInputMessage="1" showErrorMessage="1" error="リストから選択してください" sqref="M255" xr:uid="{D03EB405-B290-4E85-9475-80E8ACB7C496}">
      <formula1>"○,　"</formula1>
    </dataValidation>
    <dataValidation type="list" imeMode="halfAlpha" allowBlank="1" showInputMessage="1" showErrorMessage="1" error="リストから選択してください" sqref="N255" xr:uid="{859040E5-F1C8-4A58-BBC8-22927B0ADB6A}">
      <formula1>"○,　"</formula1>
    </dataValidation>
    <dataValidation type="list" imeMode="halfAlpha" allowBlank="1" showInputMessage="1" showErrorMessage="1" error="リストから選択してください" sqref="M256" xr:uid="{3F7771F3-225D-41C4-A71B-D59F6087F149}">
      <formula1>"○,　"</formula1>
    </dataValidation>
    <dataValidation type="list" imeMode="halfAlpha" allowBlank="1" showInputMessage="1" showErrorMessage="1" error="リストから選択してください" sqref="N256" xr:uid="{33E2446B-3E79-4BBA-BD87-44234BB94393}">
      <formula1>"○,　"</formula1>
    </dataValidation>
    <dataValidation type="list" imeMode="halfAlpha" allowBlank="1" showInputMessage="1" showErrorMessage="1" error="リストから選択してください" sqref="M257" xr:uid="{6C736CEC-99D7-4C22-9383-EAEB0DDF013A}">
      <formula1>"○,　"</formula1>
    </dataValidation>
    <dataValidation type="list" imeMode="halfAlpha" allowBlank="1" showInputMessage="1" showErrorMessage="1" error="リストから選択してください" sqref="N257" xr:uid="{1903FF33-2967-4D42-9ED6-FA31212E7634}">
      <formula1>"○,　"</formula1>
    </dataValidation>
    <dataValidation type="list" imeMode="halfAlpha" allowBlank="1" showInputMessage="1" showErrorMessage="1" error="リストから選択してください" sqref="M258" xr:uid="{BFDC1875-3C71-49A7-850E-0735B4C274AF}">
      <formula1>"○,　"</formula1>
    </dataValidation>
    <dataValidation type="list" imeMode="halfAlpha" allowBlank="1" showInputMessage="1" showErrorMessage="1" error="リストから選択してください" sqref="N258" xr:uid="{AC5C90B0-E262-46C0-A645-B4E052E39E69}">
      <formula1>"○,　"</formula1>
    </dataValidation>
    <dataValidation type="list" imeMode="halfAlpha" allowBlank="1" showInputMessage="1" showErrorMessage="1" error="リストから選択してください" sqref="M259" xr:uid="{D73C9B94-2C46-4B53-A4D6-FF10B9AB3FE3}">
      <formula1>"○,　"</formula1>
    </dataValidation>
    <dataValidation type="list" imeMode="halfAlpha" allowBlank="1" showInputMessage="1" showErrorMessage="1" error="リストから選択してください" sqref="N259" xr:uid="{17B03E13-656B-4D9B-9CFF-AA32EEEC4678}">
      <formula1>"○,　"</formula1>
    </dataValidation>
    <dataValidation type="list" imeMode="halfAlpha" allowBlank="1" showInputMessage="1" showErrorMessage="1" error="リストから選択してください" sqref="M260" xr:uid="{ACF33DE3-26D6-4B0D-9BDE-A96EE6D450FE}">
      <formula1>"○,　"</formula1>
    </dataValidation>
    <dataValidation type="list" imeMode="halfAlpha" allowBlank="1" showInputMessage="1" showErrorMessage="1" error="リストから選択してください" sqref="N260" xr:uid="{8CAC76E8-46F6-48AF-9C35-A0059BABC133}">
      <formula1>"○,　"</formula1>
    </dataValidation>
    <dataValidation type="list" imeMode="halfAlpha" allowBlank="1" showInputMessage="1" showErrorMessage="1" error="リストから選択してください" sqref="M261" xr:uid="{1EB8F2AA-A67D-466B-AA01-25F1EBADDBA5}">
      <formula1>"○,　"</formula1>
    </dataValidation>
    <dataValidation type="list" imeMode="halfAlpha" allowBlank="1" showInputMessage="1" showErrorMessage="1" error="リストから選択してください" sqref="N261" xr:uid="{19F007CB-2312-41D0-9980-9B598FCDCD4F}">
      <formula1>"○,　"</formula1>
    </dataValidation>
    <dataValidation type="list" imeMode="halfAlpha" allowBlank="1" showInputMessage="1" showErrorMessage="1" error="リストから選択してください" sqref="M262" xr:uid="{C2768408-C44E-4564-AE75-0E2F253FF152}">
      <formula1>"○,　"</formula1>
    </dataValidation>
    <dataValidation type="list" imeMode="halfAlpha" allowBlank="1" showInputMessage="1" showErrorMessage="1" error="リストから選択してください" sqref="N262" xr:uid="{47120034-D4DC-4D7C-8FD3-8C3D3864EC64}">
      <formula1>"○,　"</formula1>
    </dataValidation>
    <dataValidation type="list" imeMode="halfAlpha" allowBlank="1" showInputMessage="1" showErrorMessage="1" error="リストから選択してください" sqref="M263" xr:uid="{51277EAC-6568-457C-AA72-920B3A3454CD}">
      <formula1>"○,　"</formula1>
    </dataValidation>
    <dataValidation type="list" imeMode="halfAlpha" allowBlank="1" showInputMessage="1" showErrorMessage="1" error="リストから選択してください" sqref="N263" xr:uid="{F04F4002-B753-4AF7-82FD-8F7E4398F58E}">
      <formula1>"○,　"</formula1>
    </dataValidation>
    <dataValidation type="list" imeMode="halfAlpha" allowBlank="1" showInputMessage="1" showErrorMessage="1" error="リストから選択してください" sqref="M264" xr:uid="{FF23E965-E90F-4FFB-ABCA-7750FFE38EF6}">
      <formula1>"○,　"</formula1>
    </dataValidation>
    <dataValidation type="list" imeMode="halfAlpha" allowBlank="1" showInputMessage="1" showErrorMessage="1" error="リストから選択してください" sqref="N264" xr:uid="{39CB8E0C-2638-4586-B355-8C6098EDBEE4}">
      <formula1>"○,　"</formula1>
    </dataValidation>
    <dataValidation type="list" imeMode="halfAlpha" allowBlank="1" showInputMessage="1" showErrorMessage="1" error="リストから選択してください" sqref="M265" xr:uid="{67061B2A-BE3B-4536-BD2E-6042421CB9A6}">
      <formula1>"○,　"</formula1>
    </dataValidation>
    <dataValidation type="list" imeMode="halfAlpha" allowBlank="1" showInputMessage="1" showErrorMessage="1" error="リストから選択してください" sqref="N265" xr:uid="{0AB78B57-6B5F-49BE-AE21-4B912182DBB6}">
      <formula1>"○,　"</formula1>
    </dataValidation>
    <dataValidation type="list" imeMode="halfAlpha" allowBlank="1" showInputMessage="1" showErrorMessage="1" error="リストから選択してください" sqref="M266" xr:uid="{CF02A0DC-ADF3-4CA0-91C4-B782DF872A48}">
      <formula1>"○,　"</formula1>
    </dataValidation>
    <dataValidation type="list" imeMode="halfAlpha" allowBlank="1" showInputMessage="1" showErrorMessage="1" error="リストから選択してください" sqref="N266" xr:uid="{702AD181-0EFD-4900-940E-36D221264A4B}">
      <formula1>"○,　"</formula1>
    </dataValidation>
    <dataValidation type="list" imeMode="halfAlpha" allowBlank="1" showInputMessage="1" showErrorMessage="1" error="リストから選択してください" sqref="M267" xr:uid="{1BEC0B4D-38F2-4211-B8E3-7BAE0E39E15D}">
      <formula1>"○,　"</formula1>
    </dataValidation>
    <dataValidation type="list" imeMode="halfAlpha" allowBlank="1" showInputMessage="1" showErrorMessage="1" error="リストから選択してください" sqref="N267" xr:uid="{0CE9E847-9566-48D7-9CC8-F4DA9C74E841}">
      <formula1>"○,　"</formula1>
    </dataValidation>
    <dataValidation type="list" imeMode="halfAlpha" allowBlank="1" showInputMessage="1" showErrorMessage="1" error="リストから選択してください" sqref="M268" xr:uid="{59D616EB-FA93-42E1-B952-1EF06F67B519}">
      <formula1>"○,　"</formula1>
    </dataValidation>
    <dataValidation type="list" imeMode="halfAlpha" allowBlank="1" showInputMessage="1" showErrorMessage="1" error="リストから選択してください" sqref="N268" xr:uid="{1FA4410E-5C4D-4BE3-B163-FB71BC33C32E}">
      <formula1>"○,　"</formula1>
    </dataValidation>
    <dataValidation type="list" imeMode="halfAlpha" allowBlank="1" showInputMessage="1" showErrorMessage="1" error="リストから選択してください" sqref="M269" xr:uid="{94834112-7CE0-4F83-8BEB-4A72D754A23F}">
      <formula1>"○,　"</formula1>
    </dataValidation>
    <dataValidation type="list" imeMode="halfAlpha" allowBlank="1" showInputMessage="1" showErrorMessage="1" error="リストから選択してください" sqref="N269" xr:uid="{AE110418-4713-4186-B87C-7C71C6BCBCFD}">
      <formula1>"○,　"</formula1>
    </dataValidation>
    <dataValidation type="list" imeMode="halfAlpha" allowBlank="1" showInputMessage="1" showErrorMessage="1" error="リストから選択してください" sqref="M270" xr:uid="{12F9AF90-99AB-45E2-A87A-B59E92EB49F3}">
      <formula1>"○,　"</formula1>
    </dataValidation>
    <dataValidation type="list" imeMode="halfAlpha" allowBlank="1" showInputMessage="1" showErrorMessage="1" error="リストから選択してください" sqref="N270" xr:uid="{1C50946F-E5B6-458D-82B0-503C5E0271DA}">
      <formula1>"○,　"</formula1>
    </dataValidation>
    <dataValidation type="list" imeMode="halfAlpha" allowBlank="1" showInputMessage="1" showErrorMessage="1" error="リストから選択してください" sqref="M271" xr:uid="{565B9DC5-5056-42FB-9C98-DCFAFB371D32}">
      <formula1>"○,　"</formula1>
    </dataValidation>
    <dataValidation type="list" imeMode="halfAlpha" allowBlank="1" showInputMessage="1" showErrorMessage="1" error="リストから選択してください" sqref="N271" xr:uid="{237B1CBA-31E5-4245-B61A-E79B4DC040E3}">
      <formula1>"○,　"</formula1>
    </dataValidation>
    <dataValidation type="list" imeMode="halfAlpha" allowBlank="1" showInputMessage="1" showErrorMessage="1" error="リストから選択してください" sqref="M272" xr:uid="{EF964448-862A-424C-B1DD-111D214F0D0A}">
      <formula1>"○,　"</formula1>
    </dataValidation>
    <dataValidation type="list" imeMode="halfAlpha" allowBlank="1" showInputMessage="1" showErrorMessage="1" error="リストから選択してください" sqref="N272" xr:uid="{8AED5629-5D98-4EA4-97E6-5F531025E47D}">
      <formula1>"○,　"</formula1>
    </dataValidation>
    <dataValidation type="list" imeMode="halfAlpha" allowBlank="1" showInputMessage="1" showErrorMessage="1" error="リストから選択してください" sqref="M273" xr:uid="{AB41BDE6-1164-4CBB-BC9F-0F2EA3092941}">
      <formula1>"○,　"</formula1>
    </dataValidation>
    <dataValidation type="list" imeMode="halfAlpha" allowBlank="1" showInputMessage="1" showErrorMessage="1" error="リストから選択してください" sqref="N273" xr:uid="{F264078E-EF2B-4D82-81E1-F4C92886AC3D}">
      <formula1>"○,　"</formula1>
    </dataValidation>
    <dataValidation type="list" imeMode="halfAlpha" allowBlank="1" showInputMessage="1" showErrorMessage="1" error="リストから選択してください" sqref="M274" xr:uid="{78CB8F12-F2B7-4FB7-9662-CD08C9138C37}">
      <formula1>"○,　"</formula1>
    </dataValidation>
    <dataValidation type="list" imeMode="halfAlpha" allowBlank="1" showInputMessage="1" showErrorMessage="1" error="リストから選択してください" sqref="N274" xr:uid="{518FB94D-8F38-4A4B-993A-D22426E87D14}">
      <formula1>"○,　"</formula1>
    </dataValidation>
    <dataValidation type="list" imeMode="halfAlpha" allowBlank="1" showInputMessage="1" showErrorMessage="1" error="リストから選択してください" sqref="M275" xr:uid="{B10A0341-2A06-4DB4-9D95-DC25F0E1BD64}">
      <formula1>"○,　"</formula1>
    </dataValidation>
    <dataValidation type="list" imeMode="halfAlpha" allowBlank="1" showInputMessage="1" showErrorMessage="1" error="リストから選択してください" sqref="N275" xr:uid="{0C8880AA-3285-4591-B902-90068CCCA103}">
      <formula1>"○,　"</formula1>
    </dataValidation>
    <dataValidation type="list" imeMode="halfAlpha" allowBlank="1" showInputMessage="1" showErrorMessage="1" error="リストから選択してください" sqref="M276" xr:uid="{D47E296A-391D-4B9D-BDA0-AC345BF388AB}">
      <formula1>"○,　"</formula1>
    </dataValidation>
    <dataValidation type="list" imeMode="halfAlpha" allowBlank="1" showInputMessage="1" showErrorMessage="1" error="リストから選択してください" sqref="N276" xr:uid="{8D3EFF3B-9AEE-4185-ADDE-2F36843BD57E}">
      <formula1>"○,　"</formula1>
    </dataValidation>
    <dataValidation type="list" imeMode="halfAlpha" allowBlank="1" showInputMessage="1" showErrorMessage="1" error="リストから選択してください" sqref="M277" xr:uid="{5AFF2C98-93A3-4100-909C-8B092B8B7C7D}">
      <formula1>"○,　"</formula1>
    </dataValidation>
    <dataValidation type="list" imeMode="halfAlpha" allowBlank="1" showInputMessage="1" showErrorMessage="1" error="リストから選択してください" sqref="N277" xr:uid="{B49FCE92-57CB-4D22-A944-E8ABC094BFDA}">
      <formula1>"○,　"</formula1>
    </dataValidation>
    <dataValidation type="list" imeMode="halfAlpha" allowBlank="1" showInputMessage="1" showErrorMessage="1" error="リストから選択してください" sqref="M278" xr:uid="{D1C5EA08-3022-4CED-AB8E-F713C48B8280}">
      <formula1>"○,　"</formula1>
    </dataValidation>
    <dataValidation type="list" imeMode="halfAlpha" allowBlank="1" showInputMessage="1" showErrorMessage="1" error="リストから選択してください" sqref="N278" xr:uid="{4BC8C948-B384-461F-90F6-D998828B41A8}">
      <formula1>"○,　"</formula1>
    </dataValidation>
    <dataValidation type="list" imeMode="halfAlpha" allowBlank="1" showInputMessage="1" showErrorMessage="1" error="リストから選択してください" sqref="M279" xr:uid="{EC5DB4DC-CA72-4672-B882-25BDFF47E64F}">
      <formula1>"○,　"</formula1>
    </dataValidation>
    <dataValidation type="list" imeMode="halfAlpha" allowBlank="1" showInputMessage="1" showErrorMessage="1" error="リストから選択してください" sqref="N279" xr:uid="{E3D2AA04-4414-44F0-B9E6-4298E67AD614}">
      <formula1>"○,　"</formula1>
    </dataValidation>
    <dataValidation type="list" imeMode="halfAlpha" allowBlank="1" showInputMessage="1" showErrorMessage="1" error="リストから選択してください" sqref="M280" xr:uid="{F45420F8-81E8-4595-9F26-753730ADFAAA}">
      <formula1>"○,　"</formula1>
    </dataValidation>
    <dataValidation type="list" imeMode="halfAlpha" allowBlank="1" showInputMessage="1" showErrorMessage="1" error="リストから選択してください" sqref="N280" xr:uid="{08206D95-2241-4E8B-BF86-E9C8066D22E0}">
      <formula1>"○,　"</formula1>
    </dataValidation>
    <dataValidation type="list" imeMode="halfAlpha" allowBlank="1" showInputMessage="1" showErrorMessage="1" error="リストから選択してください" sqref="M281" xr:uid="{7C1D3213-ED11-42B5-BA95-0A3585DEC4DF}">
      <formula1>"○,　"</formula1>
    </dataValidation>
    <dataValidation type="list" imeMode="halfAlpha" allowBlank="1" showInputMessage="1" showErrorMessage="1" error="リストから選択してください" sqref="N281" xr:uid="{AC6E62EC-B825-47E8-B04C-5350FE1FEBDE}">
      <formula1>"○,　"</formula1>
    </dataValidation>
    <dataValidation type="list" imeMode="halfAlpha" allowBlank="1" showInputMessage="1" showErrorMessage="1" error="リストから選択してください" sqref="M282" xr:uid="{DD30D79D-11FC-46CF-8AC1-3B74AF9A3CDD}">
      <formula1>"○,　"</formula1>
    </dataValidation>
    <dataValidation type="list" imeMode="halfAlpha" allowBlank="1" showInputMessage="1" showErrorMessage="1" error="リストから選択してください" sqref="N282" xr:uid="{6CFBC95B-125F-410A-BDEC-8E37FF57EE3B}">
      <formula1>"○,　"</formula1>
    </dataValidation>
    <dataValidation type="list" imeMode="halfAlpha" allowBlank="1" showInputMessage="1" showErrorMessage="1" error="リストから選択してください" sqref="M283" xr:uid="{C9CE36B9-948A-4A04-B70A-4CCF6D610F97}">
      <formula1>"○,　"</formula1>
    </dataValidation>
    <dataValidation type="list" imeMode="halfAlpha" allowBlank="1" showInputMessage="1" showErrorMessage="1" error="リストから選択してください" sqref="N283" xr:uid="{A2CC7DCA-6459-4D9F-9442-307211CDB294}">
      <formula1>"○,　"</formula1>
    </dataValidation>
    <dataValidation type="list" imeMode="halfAlpha" allowBlank="1" showInputMessage="1" showErrorMessage="1" error="リストから選択してください" sqref="M284" xr:uid="{7D27D7C0-0EE2-4001-BF90-89B3FE4587F4}">
      <formula1>"○,　"</formula1>
    </dataValidation>
    <dataValidation type="list" imeMode="halfAlpha" allowBlank="1" showInputMessage="1" showErrorMessage="1" error="リストから選択してください" sqref="N284" xr:uid="{125E5A42-D95D-4EE1-96F5-030108041C31}">
      <formula1>"○,　"</formula1>
    </dataValidation>
    <dataValidation type="list" imeMode="halfAlpha" allowBlank="1" showInputMessage="1" showErrorMessage="1" error="リストから選択してください" sqref="M285" xr:uid="{63FD13D6-FFC0-4ADF-9AE7-16AC3A22DC80}">
      <formula1>"○,　"</formula1>
    </dataValidation>
    <dataValidation type="list" imeMode="halfAlpha" allowBlank="1" showInputMessage="1" showErrorMessage="1" error="リストから選択してください" sqref="N285" xr:uid="{F4E781DE-2998-4AED-AB07-27F3646F6B96}">
      <formula1>"○,　"</formula1>
    </dataValidation>
    <dataValidation type="list" imeMode="halfAlpha" allowBlank="1" showInputMessage="1" showErrorMessage="1" error="リストから選択してください" sqref="M286" xr:uid="{D1552D56-297E-4E85-9236-6A7D900A0A93}">
      <formula1>"○,　"</formula1>
    </dataValidation>
    <dataValidation type="list" imeMode="halfAlpha" allowBlank="1" showInputMessage="1" showErrorMessage="1" error="リストから選択してください" sqref="N286" xr:uid="{6A75B038-4EBC-4338-9530-A38363F396E6}">
      <formula1>"○,　"</formula1>
    </dataValidation>
    <dataValidation type="list" imeMode="halfAlpha" allowBlank="1" showInputMessage="1" showErrorMessage="1" error="リストから選択してください" sqref="M287" xr:uid="{31C041A8-7850-44BD-9CA2-541C275C7473}">
      <formula1>"○,　"</formula1>
    </dataValidation>
    <dataValidation type="list" imeMode="halfAlpha" allowBlank="1" showInputMessage="1" showErrorMessage="1" error="リストから選択してください" sqref="N287" xr:uid="{2850D5A2-1D8C-44DF-8F47-488154E053A4}">
      <formula1>"○,　"</formula1>
    </dataValidation>
    <dataValidation type="list" imeMode="halfAlpha" allowBlank="1" showInputMessage="1" showErrorMessage="1" error="リストから選択してください" sqref="M288" xr:uid="{69DB52F2-1A0E-485B-B509-F8691B7B1EE1}">
      <formula1>"○,　"</formula1>
    </dataValidation>
    <dataValidation type="list" imeMode="halfAlpha" allowBlank="1" showInputMessage="1" showErrorMessage="1" error="リストから選択してください" sqref="N288" xr:uid="{7621A2CA-589C-4875-9C58-981786E45F2D}">
      <formula1>"○,　"</formula1>
    </dataValidation>
    <dataValidation type="list" imeMode="halfAlpha" allowBlank="1" showInputMessage="1" showErrorMessage="1" error="リストから選択してください" sqref="M289" xr:uid="{D8050236-38B8-4521-A681-8C62EFBAF1EB}">
      <formula1>"○,　"</formula1>
    </dataValidation>
    <dataValidation type="list" imeMode="halfAlpha" allowBlank="1" showInputMessage="1" showErrorMessage="1" error="リストから選択してください" sqref="N289" xr:uid="{716B972F-5631-4160-BB35-ABA431C57832}">
      <formula1>"○,　"</formula1>
    </dataValidation>
    <dataValidation type="list" imeMode="halfAlpha" allowBlank="1" showInputMessage="1" showErrorMessage="1" error="リストから選択してください" sqref="M290" xr:uid="{C88C4595-4D83-41F2-B825-57761F097F0A}">
      <formula1>"○,　"</formula1>
    </dataValidation>
    <dataValidation type="list" imeMode="halfAlpha" allowBlank="1" showInputMessage="1" showErrorMessage="1" error="リストから選択してください" sqref="N290" xr:uid="{0545A8E5-00B9-4C46-8A92-88D8AC66CBA6}">
      <formula1>"○,　"</formula1>
    </dataValidation>
    <dataValidation type="list" imeMode="halfAlpha" allowBlank="1" showInputMessage="1" showErrorMessage="1" error="リストから選択してください" sqref="M291" xr:uid="{CF93F18C-ADE3-4E6D-9E11-5A278C4A403E}">
      <formula1>"○,　"</formula1>
    </dataValidation>
    <dataValidation type="list" imeMode="halfAlpha" allowBlank="1" showInputMessage="1" showErrorMessage="1" error="リストから選択してください" sqref="N291" xr:uid="{E5681A24-E69F-4C81-8ED5-40DD6EA6B8DE}">
      <formula1>"○,　"</formula1>
    </dataValidation>
    <dataValidation type="list" imeMode="halfAlpha" allowBlank="1" showInputMessage="1" showErrorMessage="1" error="リストから選択してください" sqref="M292" xr:uid="{9C18A198-DBC0-4B7A-8FF2-DA7B12A4CC8E}">
      <formula1>"○,　"</formula1>
    </dataValidation>
    <dataValidation type="list" imeMode="halfAlpha" allowBlank="1" showInputMessage="1" showErrorMessage="1" error="リストから選択してください" sqref="N292" xr:uid="{38C18BD3-A6CF-4D63-8C79-D607D42B7AD7}">
      <formula1>"○,　"</formula1>
    </dataValidation>
    <dataValidation type="list" imeMode="halfAlpha" allowBlank="1" showInputMessage="1" showErrorMessage="1" error="リストから選択してください" sqref="M293" xr:uid="{4247CFD5-4B63-458C-964F-81F5A6891413}">
      <formula1>"○,　"</formula1>
    </dataValidation>
    <dataValidation type="list" imeMode="halfAlpha" allowBlank="1" showInputMessage="1" showErrorMessage="1" error="リストから選択してください" sqref="N293" xr:uid="{09E9D1E2-4D5B-4432-8EA2-117011994B95}">
      <formula1>"○,　"</formula1>
    </dataValidation>
    <dataValidation type="list" imeMode="halfAlpha" allowBlank="1" showInputMessage="1" showErrorMessage="1" error="リストから選択してください" sqref="M294" xr:uid="{4A8C1874-FC9E-4124-B7B9-4160F76DCEAB}">
      <formula1>"○,　"</formula1>
    </dataValidation>
    <dataValidation type="list" imeMode="halfAlpha" allowBlank="1" showInputMessage="1" showErrorMessage="1" error="リストから選択してください" sqref="N294" xr:uid="{5D7D5FC7-654B-452F-A470-DCC6BD573913}">
      <formula1>"○,　"</formula1>
    </dataValidation>
    <dataValidation type="list" imeMode="halfAlpha" allowBlank="1" showInputMessage="1" showErrorMessage="1" error="リストから選択してください" sqref="M295" xr:uid="{78AF7504-F23B-4807-91A8-6A9555B8EA5E}">
      <formula1>"○,　"</formula1>
    </dataValidation>
    <dataValidation type="list" imeMode="halfAlpha" allowBlank="1" showInputMessage="1" showErrorMessage="1" error="リストから選択してください" sqref="N295" xr:uid="{C6C1572E-EE41-41A8-9663-BB373CE61244}">
      <formula1>"○,　"</formula1>
    </dataValidation>
    <dataValidation type="list" imeMode="halfAlpha" allowBlank="1" showInputMessage="1" showErrorMessage="1" error="リストから選択してください" sqref="M296" xr:uid="{D99E841B-7348-4255-86A0-15E49BAE4211}">
      <formula1>"○,　"</formula1>
    </dataValidation>
    <dataValidation type="list" imeMode="halfAlpha" allowBlank="1" showInputMessage="1" showErrorMessage="1" error="リストから選択してください" sqref="N296" xr:uid="{87AB9D7D-FBF5-4EB2-8204-4D219A9ADDD0}">
      <formula1>"○,　"</formula1>
    </dataValidation>
    <dataValidation type="list" imeMode="halfAlpha" allowBlank="1" showInputMessage="1" showErrorMessage="1" error="リストから選択してください" sqref="M297" xr:uid="{D0FA91F9-56F4-4548-942D-CF7BC734B975}">
      <formula1>"○,　"</formula1>
    </dataValidation>
    <dataValidation type="list" imeMode="halfAlpha" allowBlank="1" showInputMessage="1" showErrorMessage="1" error="リストから選択してください" sqref="N297" xr:uid="{5E985C03-4EB2-41D2-B6D2-9250E816FDA2}">
      <formula1>"○,　"</formula1>
    </dataValidation>
    <dataValidation type="list" imeMode="halfAlpha" allowBlank="1" showInputMessage="1" showErrorMessage="1" error="リストから選択してください" sqref="M298" xr:uid="{A79F00FB-AEEC-4F3B-90DA-436E57657D54}">
      <formula1>"○,　"</formula1>
    </dataValidation>
    <dataValidation type="list" imeMode="halfAlpha" allowBlank="1" showInputMessage="1" showErrorMessage="1" error="リストから選択してください" sqref="N298" xr:uid="{0AD0134A-EB5D-4BAF-ACC1-4E7E206EA74E}">
      <formula1>"○,　"</formula1>
    </dataValidation>
    <dataValidation type="list" imeMode="halfAlpha" allowBlank="1" showInputMessage="1" showErrorMessage="1" error="リストから選択してください" sqref="M299" xr:uid="{5DA00EBF-0FB7-4090-8E74-DBA50D036B81}">
      <formula1>"○,　"</formula1>
    </dataValidation>
    <dataValidation type="list" imeMode="halfAlpha" allowBlank="1" showInputMessage="1" showErrorMessage="1" error="リストから選択してください" sqref="N299" xr:uid="{28300B4A-4E44-486A-975C-D63E421589EE}">
      <formula1>"○,　"</formula1>
    </dataValidation>
    <dataValidation type="list" imeMode="halfAlpha" allowBlank="1" showInputMessage="1" showErrorMessage="1" error="リストから選択してください" sqref="M300" xr:uid="{176A7E78-980E-4783-A058-33AB57D49640}">
      <formula1>"○,　"</formula1>
    </dataValidation>
    <dataValidation type="list" imeMode="halfAlpha" allowBlank="1" showInputMessage="1" showErrorMessage="1" error="リストから選択してください" sqref="N300" xr:uid="{93405FE1-8F84-4A2F-8BC7-92BA451361EC}">
      <formula1>"○,　"</formula1>
    </dataValidation>
    <dataValidation type="list" imeMode="halfAlpha" allowBlank="1" showInputMessage="1" showErrorMessage="1" error="リストから選択してください" sqref="M301" xr:uid="{915CF40B-1B50-4E27-A2A2-DA62030B2ADB}">
      <formula1>"○,　"</formula1>
    </dataValidation>
    <dataValidation type="list" imeMode="halfAlpha" allowBlank="1" showInputMessage="1" showErrorMessage="1" error="リストから選択してください" sqref="N301" xr:uid="{58988B43-D3F0-49BA-954D-CDD8011967B1}">
      <formula1>"○,　"</formula1>
    </dataValidation>
    <dataValidation type="list" imeMode="halfAlpha" allowBlank="1" showInputMessage="1" showErrorMessage="1" error="リストから選択してください" sqref="M302" xr:uid="{566A78CC-C2D8-4541-8555-4F8879CF2740}">
      <formula1>"○,　"</formula1>
    </dataValidation>
    <dataValidation type="list" imeMode="halfAlpha" allowBlank="1" showInputMessage="1" showErrorMessage="1" error="リストから選択してください" sqref="N302" xr:uid="{B6C3A3D9-3822-49B5-BF17-56CB2E56AA46}">
      <formula1>"○,　"</formula1>
    </dataValidation>
    <dataValidation type="list" imeMode="halfAlpha" allowBlank="1" showInputMessage="1" showErrorMessage="1" error="リストから選択してください" sqref="M303" xr:uid="{6A8450DF-AED9-4E32-9B64-AA241562B597}">
      <formula1>"○,　"</formula1>
    </dataValidation>
    <dataValidation type="list" imeMode="halfAlpha" allowBlank="1" showInputMessage="1" showErrorMessage="1" error="リストから選択してください" sqref="N303" xr:uid="{01E4BCAD-3D9B-4154-BCE6-BF7BE4A26B9A}">
      <formula1>"○,　"</formula1>
    </dataValidation>
    <dataValidation type="list" imeMode="halfAlpha" allowBlank="1" showInputMessage="1" showErrorMessage="1" error="リストから選択してください" sqref="M304" xr:uid="{23F0417D-B9E0-465D-B969-2B6FCBDF1787}">
      <formula1>"○,　"</formula1>
    </dataValidation>
    <dataValidation type="list" imeMode="halfAlpha" allowBlank="1" showInputMessage="1" showErrorMessage="1" error="リストから選択してください" sqref="N304" xr:uid="{E68F8861-8081-4C53-B4B8-BD2F3E26DA1F}">
      <formula1>"○,　"</formula1>
    </dataValidation>
    <dataValidation type="list" imeMode="halfAlpha" allowBlank="1" showInputMessage="1" showErrorMessage="1" error="リストから選択してください" sqref="M305" xr:uid="{825B9C75-66E2-4115-9EF1-FB53F9277BA0}">
      <formula1>"○,　"</formula1>
    </dataValidation>
    <dataValidation type="list" imeMode="halfAlpha" allowBlank="1" showInputMessage="1" showErrorMessage="1" error="リストから選択してください" sqref="N305" xr:uid="{851862EF-5A29-4251-888E-7DBA95436903}">
      <formula1>"○,　"</formula1>
    </dataValidation>
    <dataValidation type="list" imeMode="halfAlpha" allowBlank="1" showInputMessage="1" showErrorMessage="1" error="リストから選択してください" sqref="M306" xr:uid="{EC5508F9-D2D3-47DF-B823-DFCDAB614CCA}">
      <formula1>"○,　"</formula1>
    </dataValidation>
    <dataValidation type="list" imeMode="halfAlpha" allowBlank="1" showInputMessage="1" showErrorMessage="1" error="リストから選択してください" sqref="N306" xr:uid="{7E38F3E4-8544-4A68-85A5-AD47CDFECD8C}">
      <formula1>"○,　"</formula1>
    </dataValidation>
    <dataValidation type="list" imeMode="halfAlpha" allowBlank="1" showInputMessage="1" showErrorMessage="1" error="リストから選択してください" sqref="M307" xr:uid="{34C1B444-B80C-4D3A-8154-A328820901AF}">
      <formula1>"○,　"</formula1>
    </dataValidation>
    <dataValidation type="list" imeMode="halfAlpha" allowBlank="1" showInputMessage="1" showErrorMessage="1" error="リストから選択してください" sqref="N307" xr:uid="{C0038F8D-1D09-4EE1-9EF7-3928EF95E448}">
      <formula1>"○,　"</formula1>
    </dataValidation>
    <dataValidation type="list" imeMode="halfAlpha" allowBlank="1" showInputMessage="1" showErrorMessage="1" error="リストから選択してください" sqref="M308" xr:uid="{7F1086C9-EBB6-471C-B3A4-4ED98713B030}">
      <formula1>"○,　"</formula1>
    </dataValidation>
    <dataValidation type="list" imeMode="halfAlpha" allowBlank="1" showInputMessage="1" showErrorMessage="1" error="リストから選択してください" sqref="N308" xr:uid="{AE37C4BA-208F-4AC6-B7C1-170710F5B117}">
      <formula1>"○,　"</formula1>
    </dataValidation>
    <dataValidation type="list" imeMode="halfAlpha" allowBlank="1" showInputMessage="1" showErrorMessage="1" error="リストから選択してください" sqref="M309" xr:uid="{0AEFF61F-8B84-491C-9B9F-B515FD2F1ACD}">
      <formula1>"○,　"</formula1>
    </dataValidation>
    <dataValidation type="list" imeMode="halfAlpha" allowBlank="1" showInputMessage="1" showErrorMessage="1" error="リストから選択してください" sqref="N309" xr:uid="{8FCC9F89-EF01-45A8-A7CC-FF97941EC01B}">
      <formula1>"○,　"</formula1>
    </dataValidation>
    <dataValidation type="list" imeMode="halfAlpha" allowBlank="1" showInputMessage="1" showErrorMessage="1" error="リストから選択してください" sqref="M310" xr:uid="{19AC26F1-7D14-4386-A877-B235819BDBC2}">
      <formula1>"○,　"</formula1>
    </dataValidation>
    <dataValidation type="list" imeMode="halfAlpha" allowBlank="1" showInputMessage="1" showErrorMessage="1" error="リストから選択してください" sqref="N310" xr:uid="{BA2BF2A0-4FE9-47D4-BA4E-F9D93FC20E8D}">
      <formula1>"○,　"</formula1>
    </dataValidation>
    <dataValidation type="list" imeMode="halfAlpha" allowBlank="1" showInputMessage="1" showErrorMessage="1" error="リストから選択してください" sqref="M311" xr:uid="{45773CEF-5299-4DC3-A03B-4F04CC8F4E7A}">
      <formula1>"○,　"</formula1>
    </dataValidation>
    <dataValidation type="list" imeMode="halfAlpha" allowBlank="1" showInputMessage="1" showErrorMessage="1" error="リストから選択してください" sqref="N311" xr:uid="{497FCE0C-D5C2-46CA-B673-097B5D73D86B}">
      <formula1>"○,　"</formula1>
    </dataValidation>
    <dataValidation type="list" imeMode="halfAlpha" allowBlank="1" showInputMessage="1" showErrorMessage="1" error="リストから選択してください" sqref="M312" xr:uid="{FC08650E-9953-4568-8A62-B8E02D3F409B}">
      <formula1>"○,　"</formula1>
    </dataValidation>
    <dataValidation type="list" imeMode="halfAlpha" allowBlank="1" showInputMessage="1" showErrorMessage="1" error="リストから選択してください" sqref="N312" xr:uid="{4395C5C5-A924-4586-95A0-681D57496F64}">
      <formula1>"○,　"</formula1>
    </dataValidation>
    <dataValidation type="list" imeMode="halfAlpha" allowBlank="1" showInputMessage="1" showErrorMessage="1" error="リストから選択してください" sqref="M313" xr:uid="{8E32A495-F291-4E06-8C97-0D3B04CE87A9}">
      <formula1>"○,　"</formula1>
    </dataValidation>
    <dataValidation type="list" imeMode="halfAlpha" allowBlank="1" showInputMessage="1" showErrorMessage="1" error="リストから選択してください" sqref="N313" xr:uid="{844BAC3D-2CDB-4E5D-8177-3F1B23F5CDE9}">
      <formula1>"○,　"</formula1>
    </dataValidation>
    <dataValidation type="list" imeMode="halfAlpha" allowBlank="1" showInputMessage="1" showErrorMessage="1" error="リストから選択してください" sqref="M314" xr:uid="{C8581026-C2A4-46C7-A627-8C49FCCAC9B0}">
      <formula1>"○,　"</formula1>
    </dataValidation>
    <dataValidation type="list" imeMode="halfAlpha" allowBlank="1" showInputMessage="1" showErrorMessage="1" error="リストから選択してください" sqref="N314" xr:uid="{56FCC23C-0D83-40C9-BBD6-465C5332877D}">
      <formula1>"○,　"</formula1>
    </dataValidation>
    <dataValidation type="list" imeMode="halfAlpha" allowBlank="1" showInputMessage="1" showErrorMessage="1" error="リストから選択してください" sqref="M315" xr:uid="{A0AACB52-7E96-4D9C-B4EF-6C13D4CE2DEF}">
      <formula1>"○,　"</formula1>
    </dataValidation>
    <dataValidation type="list" imeMode="halfAlpha" allowBlank="1" showInputMessage="1" showErrorMessage="1" error="リストから選択してください" sqref="N315" xr:uid="{F596C3A2-9E90-49E1-915D-7A51AF603041}">
      <formula1>"○,　"</formula1>
    </dataValidation>
    <dataValidation type="list" imeMode="halfAlpha" allowBlank="1" showInputMessage="1" showErrorMessage="1" error="リストから選択してください" sqref="M316" xr:uid="{3E3FBE2C-654A-4E3E-8A91-9F8B9C3ED7D7}">
      <formula1>"○,　"</formula1>
    </dataValidation>
    <dataValidation type="list" imeMode="halfAlpha" allowBlank="1" showInputMessage="1" showErrorMessage="1" error="リストから選択してください" sqref="N316" xr:uid="{DDA5E350-C4A5-44F2-8B84-AB7639B8B78C}">
      <formula1>"○,　"</formula1>
    </dataValidation>
    <dataValidation type="list" imeMode="halfAlpha" allowBlank="1" showInputMessage="1" showErrorMessage="1" error="リストから選択してください" sqref="M317" xr:uid="{E9C80BF2-C6DB-4E50-9600-B7DD728E1A13}">
      <formula1>"○,　"</formula1>
    </dataValidation>
    <dataValidation type="list" imeMode="halfAlpha" allowBlank="1" showInputMessage="1" showErrorMessage="1" error="リストから選択してください" sqref="N317" xr:uid="{2D5BB9D8-CAFB-410E-8EAC-6A05E229A999}">
      <formula1>"○,　"</formula1>
    </dataValidation>
    <dataValidation type="list" imeMode="halfAlpha" allowBlank="1" showInputMessage="1" showErrorMessage="1" error="リストから選択してください" sqref="M318" xr:uid="{418D8516-E2C7-4890-9043-C39D0E571441}">
      <formula1>"○,　"</formula1>
    </dataValidation>
    <dataValidation type="list" imeMode="halfAlpha" allowBlank="1" showInputMessage="1" showErrorMessage="1" error="リストから選択してください" sqref="N318" xr:uid="{5643CDC8-3918-4A31-B079-E56A9ED48FE9}">
      <formula1>"○,　"</formula1>
    </dataValidation>
    <dataValidation type="list" imeMode="halfAlpha" allowBlank="1" showInputMessage="1" showErrorMessage="1" error="リストから選択してください" sqref="M319" xr:uid="{D5F96CFC-8F37-4B9C-9067-B81065B69854}">
      <formula1>"○,　"</formula1>
    </dataValidation>
    <dataValidation type="list" imeMode="halfAlpha" allowBlank="1" showInputMessage="1" showErrorMessage="1" error="リストから選択してください" sqref="N319" xr:uid="{6B874A22-DBBF-434C-B893-B5F96E474B5E}">
      <formula1>"○,　"</formula1>
    </dataValidation>
    <dataValidation type="list" imeMode="halfAlpha" allowBlank="1" showInputMessage="1" showErrorMessage="1" error="リストから選択してください" sqref="M320" xr:uid="{DBD13196-E0B9-4228-AE2A-16A7653B0A75}">
      <formula1>"○,　"</formula1>
    </dataValidation>
    <dataValidation type="list" imeMode="halfAlpha" allowBlank="1" showInputMessage="1" showErrorMessage="1" error="リストから選択してください" sqref="N320" xr:uid="{642B85FF-8149-44E7-B1F4-2112B2AF9679}">
      <formula1>"○,　"</formula1>
    </dataValidation>
    <dataValidation type="list" imeMode="halfAlpha" allowBlank="1" showInputMessage="1" showErrorMessage="1" error="リストから選択してください" sqref="M321" xr:uid="{E59B79EC-1588-4173-BE23-35B0772FEC59}">
      <formula1>"○,　"</formula1>
    </dataValidation>
    <dataValidation type="list" imeMode="halfAlpha" allowBlank="1" showInputMessage="1" showErrorMessage="1" error="リストから選択してください" sqref="N321" xr:uid="{1B0742EB-9DDD-4455-A22D-3B66F6B7AB6A}">
      <formula1>"○,　"</formula1>
    </dataValidation>
    <dataValidation type="list" imeMode="halfAlpha" allowBlank="1" showInputMessage="1" showErrorMessage="1" error="リストから選択してください" sqref="M322" xr:uid="{7AEB570A-A0DC-4766-93AE-8E3F511618DF}">
      <formula1>"○,　"</formula1>
    </dataValidation>
    <dataValidation type="list" imeMode="halfAlpha" allowBlank="1" showInputMessage="1" showErrorMessage="1" error="リストから選択してください" sqref="N322" xr:uid="{8B89958E-D46E-47F5-B3A1-A19955CF00D9}">
      <formula1>"○,　"</formula1>
    </dataValidation>
    <dataValidation type="list" imeMode="halfAlpha" allowBlank="1" showInputMessage="1" showErrorMessage="1" error="リストから選択してください" sqref="M323" xr:uid="{B53F3B90-B79D-4A19-ADB7-FCBAF481B25E}">
      <formula1>"○,　"</formula1>
    </dataValidation>
    <dataValidation type="list" imeMode="halfAlpha" allowBlank="1" showInputMessage="1" showErrorMessage="1" error="リストから選択してください" sqref="N323" xr:uid="{F087F674-1912-4B28-B5D3-A1735480665E}">
      <formula1>"○,　"</formula1>
    </dataValidation>
    <dataValidation type="list" imeMode="halfAlpha" allowBlank="1" showInputMessage="1" showErrorMessage="1" error="リストから選択してください" sqref="M324" xr:uid="{E07904DE-C097-421C-8AA7-A7A4E4CA4704}">
      <formula1>"○,　"</formula1>
    </dataValidation>
    <dataValidation type="list" imeMode="halfAlpha" allowBlank="1" showInputMessage="1" showErrorMessage="1" error="リストから選択してください" sqref="N324" xr:uid="{90AE79C8-940A-4834-9F47-E0AF74E40A71}">
      <formula1>"○,　"</formula1>
    </dataValidation>
    <dataValidation type="list" imeMode="halfAlpha" allowBlank="1" showInputMessage="1" showErrorMessage="1" error="リストから選択してください" sqref="M325" xr:uid="{A661CF6F-EDCC-4C53-8BA9-F9669B7ED3D1}">
      <formula1>"○,　"</formula1>
    </dataValidation>
    <dataValidation type="list" imeMode="halfAlpha" allowBlank="1" showInputMessage="1" showErrorMessage="1" error="リストから選択してください" sqref="N325" xr:uid="{5AC28D10-D025-4CE3-B89B-80436218A5E0}">
      <formula1>"○,　"</formula1>
    </dataValidation>
    <dataValidation type="list" imeMode="halfAlpha" allowBlank="1" showInputMessage="1" showErrorMessage="1" error="リストから選択してください" sqref="M326" xr:uid="{95F5AD08-E036-4FEF-B22D-0429BF8D3D92}">
      <formula1>"○,　"</formula1>
    </dataValidation>
    <dataValidation type="list" imeMode="halfAlpha" allowBlank="1" showInputMessage="1" showErrorMessage="1" error="リストから選択してください" sqref="N326" xr:uid="{6900BAEA-5CEB-411B-A23F-69A96604139A}">
      <formula1>"○,　"</formula1>
    </dataValidation>
    <dataValidation type="list" imeMode="halfAlpha" allowBlank="1" showInputMessage="1" showErrorMessage="1" error="リストから選択してください" sqref="M327" xr:uid="{356EFC6E-5827-4263-969F-5CBB5B64A6FF}">
      <formula1>"○,　"</formula1>
    </dataValidation>
    <dataValidation type="list" imeMode="halfAlpha" allowBlank="1" showInputMessage="1" showErrorMessage="1" error="リストから選択してください" sqref="N327" xr:uid="{74EC4E94-F37B-4123-97DB-5B6E3C13C0CA}">
      <formula1>"○,　"</formula1>
    </dataValidation>
    <dataValidation type="list" imeMode="halfAlpha" allowBlank="1" showInputMessage="1" showErrorMessage="1" error="リストから選択してください" sqref="M328" xr:uid="{AF212058-8DE5-4141-9182-C6E118A1261D}">
      <formula1>"○,　"</formula1>
    </dataValidation>
    <dataValidation type="list" imeMode="halfAlpha" allowBlank="1" showInputMessage="1" showErrorMessage="1" error="リストから選択してください" sqref="N328" xr:uid="{71442C88-AF34-45D0-A861-D1121D46213A}">
      <formula1>"○,　"</formula1>
    </dataValidation>
    <dataValidation type="list" imeMode="halfAlpha" allowBlank="1" showInputMessage="1" showErrorMessage="1" error="リストから選択してください" sqref="M329" xr:uid="{24F02D57-42D3-4FD8-9DF3-16C0E3A788D3}">
      <formula1>"○,　"</formula1>
    </dataValidation>
    <dataValidation type="list" imeMode="halfAlpha" allowBlank="1" showInputMessage="1" showErrorMessage="1" error="リストから選択してください" sqref="N329" xr:uid="{BF88B7EA-F8A4-4179-AAE8-9C0179FFABD1}">
      <formula1>"○,　"</formula1>
    </dataValidation>
    <dataValidation type="list" imeMode="halfAlpha" allowBlank="1" showInputMessage="1" showErrorMessage="1" error="リストから選択してください" sqref="M330" xr:uid="{DB91013F-3C2E-4A1B-A0A7-66DA5ACAC5E7}">
      <formula1>"○,　"</formula1>
    </dataValidation>
    <dataValidation type="list" imeMode="halfAlpha" allowBlank="1" showInputMessage="1" showErrorMessage="1" error="リストから選択してください" sqref="N330" xr:uid="{610BBD87-CADB-467F-AABA-FABA4234DE0E}">
      <formula1>"○,　"</formula1>
    </dataValidation>
    <dataValidation type="list" imeMode="halfAlpha" allowBlank="1" showInputMessage="1" showErrorMessage="1" error="リストから選択してください" sqref="M331" xr:uid="{90204344-C570-40AC-A021-64103F1B09DF}">
      <formula1>"○,　"</formula1>
    </dataValidation>
    <dataValidation type="list" imeMode="halfAlpha" allowBlank="1" showInputMessage="1" showErrorMessage="1" error="リストから選択してください" sqref="N331" xr:uid="{0DF86E9F-9D16-4EA3-9F23-5870F0929759}">
      <formula1>"○,　"</formula1>
    </dataValidation>
    <dataValidation type="list" imeMode="halfAlpha" allowBlank="1" showInputMessage="1" showErrorMessage="1" error="リストから選択してください" sqref="M332" xr:uid="{7606D6F5-BB9A-4E52-B2C4-F14B15075037}">
      <formula1>"○,　"</formula1>
    </dataValidation>
    <dataValidation type="list" imeMode="halfAlpha" allowBlank="1" showInputMessage="1" showErrorMessage="1" error="リストから選択してください" sqref="N332" xr:uid="{3581443D-5BB8-4403-A503-E0A548160043}">
      <formula1>"○,　"</formula1>
    </dataValidation>
    <dataValidation type="list" imeMode="halfAlpha" allowBlank="1" showInputMessage="1" showErrorMessage="1" error="リストから選択してください" sqref="M333" xr:uid="{8330A8DF-82F1-4CA5-A937-6CBEB3E02EA8}">
      <formula1>"○,　"</formula1>
    </dataValidation>
    <dataValidation type="list" imeMode="halfAlpha" allowBlank="1" showInputMessage="1" showErrorMessage="1" error="リストから選択してください" sqref="N333" xr:uid="{DE36B5F3-5C5E-418F-BE6B-B2A7784B5C29}">
      <formula1>"○,　"</formula1>
    </dataValidation>
    <dataValidation type="list" imeMode="halfAlpha" allowBlank="1" showInputMessage="1" showErrorMessage="1" error="リストから選択してください" sqref="M334" xr:uid="{7B4E4362-C393-4774-B598-B377004AE856}">
      <formula1>"○,　"</formula1>
    </dataValidation>
    <dataValidation type="list" imeMode="halfAlpha" allowBlank="1" showInputMessage="1" showErrorMessage="1" error="リストから選択してください" sqref="N334" xr:uid="{F164C3C5-AF45-4BF8-AEC4-E7F7E0A6247D}">
      <formula1>"○,　"</formula1>
    </dataValidation>
    <dataValidation type="list" imeMode="halfAlpha" allowBlank="1" showInputMessage="1" showErrorMessage="1" error="リストから選択してください" sqref="M335" xr:uid="{35ED2C63-9C95-4E55-B514-840D125ABA94}">
      <formula1>"○,　"</formula1>
    </dataValidation>
    <dataValidation type="list" imeMode="halfAlpha" allowBlank="1" showInputMessage="1" showErrorMessage="1" error="リストから選択してください" sqref="N335" xr:uid="{9A4ED9CD-884B-4130-B703-6D49A058A99E}">
      <formula1>"○,　"</formula1>
    </dataValidation>
    <dataValidation type="list" imeMode="halfAlpha" allowBlank="1" showInputMessage="1" showErrorMessage="1" error="リストから選択してください" sqref="M336" xr:uid="{14D7C782-440F-4095-AFF6-1152B646FDB8}">
      <formula1>"○,　"</formula1>
    </dataValidation>
    <dataValidation type="list" imeMode="halfAlpha" allowBlank="1" showInputMessage="1" showErrorMessage="1" error="リストから選択してください" sqref="N336" xr:uid="{D443629A-2A9D-4FA9-8645-4A9A1F82E244}">
      <formula1>"○,　"</formula1>
    </dataValidation>
    <dataValidation type="list" imeMode="halfAlpha" allowBlank="1" showInputMessage="1" showErrorMessage="1" error="リストから選択してください" sqref="M337" xr:uid="{B8D7FF3B-7F33-47A1-9412-B896BC1A2A25}">
      <formula1>"○,　"</formula1>
    </dataValidation>
    <dataValidation type="list" imeMode="halfAlpha" allowBlank="1" showInputMessage="1" showErrorMessage="1" error="リストから選択してください" sqref="N337" xr:uid="{5AFD2F11-B660-4D87-AFC1-78A9C65EEE77}">
      <formula1>"○,　"</formula1>
    </dataValidation>
    <dataValidation type="list" imeMode="halfAlpha" allowBlank="1" showInputMessage="1" showErrorMessage="1" error="リストから選択してください" sqref="M338" xr:uid="{0E958F19-9D23-41A0-9D97-F84941374A46}">
      <formula1>"○,　"</formula1>
    </dataValidation>
    <dataValidation type="list" imeMode="halfAlpha" allowBlank="1" showInputMessage="1" showErrorMessage="1" error="リストから選択してください" sqref="N338" xr:uid="{D3B1C870-B9FB-4CBE-AA35-DA019178F2FB}">
      <formula1>"○,　"</formula1>
    </dataValidation>
    <dataValidation type="list" imeMode="halfAlpha" allowBlank="1" showInputMessage="1" showErrorMessage="1" error="リストから選択してください" sqref="M339" xr:uid="{8F5F6C74-72F2-4735-A174-821087D50586}">
      <formula1>"○,　"</formula1>
    </dataValidation>
    <dataValidation type="list" imeMode="halfAlpha" allowBlank="1" showInputMessage="1" showErrorMessage="1" error="リストから選択してください" sqref="N339" xr:uid="{CB4A1401-0CD6-417C-8551-75FE8BA29A58}">
      <formula1>"○,　"</formula1>
    </dataValidation>
    <dataValidation type="list" imeMode="halfAlpha" allowBlank="1" showInputMessage="1" showErrorMessage="1" error="リストから選択してください" sqref="M340" xr:uid="{431BE0D6-0F60-4FE0-A98E-C6F0F16E1309}">
      <formula1>"○,　"</formula1>
    </dataValidation>
    <dataValidation type="list" imeMode="halfAlpha" allowBlank="1" showInputMessage="1" showErrorMessage="1" error="リストから選択してください" sqref="N340" xr:uid="{A3E13D9E-CDE7-4821-B7C2-EA12D2283913}">
      <formula1>"○,　"</formula1>
    </dataValidation>
    <dataValidation type="list" imeMode="halfAlpha" allowBlank="1" showInputMessage="1" showErrorMessage="1" error="リストから選択してください" sqref="M341" xr:uid="{8EEBB22B-53EE-4410-AFA0-521AF8ED9F93}">
      <formula1>"○,　"</formula1>
    </dataValidation>
    <dataValidation type="list" imeMode="halfAlpha" allowBlank="1" showInputMessage="1" showErrorMessage="1" error="リストから選択してください" sqref="N341" xr:uid="{CDE022D0-5FB4-4723-83A8-2DA459D64085}">
      <formula1>"○,　"</formula1>
    </dataValidation>
    <dataValidation type="list" imeMode="halfAlpha" allowBlank="1" showInputMessage="1" showErrorMessage="1" error="リストから選択してください" sqref="M342" xr:uid="{D9714E2E-597C-47B6-BA0F-623FF6BA0C35}">
      <formula1>"○,　"</formula1>
    </dataValidation>
    <dataValidation type="list" imeMode="halfAlpha" allowBlank="1" showInputMessage="1" showErrorMessage="1" error="リストから選択してください" sqref="N342" xr:uid="{1B6418E5-4356-456D-91CB-23E8417563C5}">
      <formula1>"○,　"</formula1>
    </dataValidation>
    <dataValidation type="list" imeMode="halfAlpha" allowBlank="1" showInputMessage="1" showErrorMessage="1" error="リストから選択してください" sqref="M343" xr:uid="{3A487929-C5A4-4C5C-B452-C0B1049FF4A3}">
      <formula1>"○,　"</formula1>
    </dataValidation>
    <dataValidation type="list" imeMode="halfAlpha" allowBlank="1" showInputMessage="1" showErrorMessage="1" error="リストから選択してください" sqref="N343" xr:uid="{A86D45C5-A937-4285-865F-BA3AB284C3D7}">
      <formula1>"○,　"</formula1>
    </dataValidation>
    <dataValidation type="list" imeMode="halfAlpha" allowBlank="1" showInputMessage="1" showErrorMessage="1" error="リストから選択してください" sqref="M344" xr:uid="{646C5C06-1FAC-4742-8BA9-E0F37AE34359}">
      <formula1>"○,　"</formula1>
    </dataValidation>
    <dataValidation type="list" imeMode="halfAlpha" allowBlank="1" showInputMessage="1" showErrorMessage="1" error="リストから選択してください" sqref="N344" xr:uid="{CAC21D16-46A8-4D59-B7AB-856382740DF1}">
      <formula1>"○,　"</formula1>
    </dataValidation>
    <dataValidation type="list" imeMode="halfAlpha" allowBlank="1" showInputMessage="1" showErrorMessage="1" error="リストから選択してください" sqref="M345" xr:uid="{5C3BF8C7-327F-4E20-80B9-EEC3D2A0FC77}">
      <formula1>"○,　"</formula1>
    </dataValidation>
    <dataValidation type="list" imeMode="halfAlpha" allowBlank="1" showInputMessage="1" showErrorMessage="1" error="リストから選択してください" sqref="N345" xr:uid="{DBC4154C-A1D2-4177-B689-42E364425B0A}">
      <formula1>"○,　"</formula1>
    </dataValidation>
    <dataValidation type="list" imeMode="halfAlpha" allowBlank="1" showInputMessage="1" showErrorMessage="1" error="リストから選択してください" sqref="M346" xr:uid="{0F297ABB-55C1-42D6-9791-6FF2A7B508E3}">
      <formula1>"○,　"</formula1>
    </dataValidation>
    <dataValidation type="list" imeMode="halfAlpha" allowBlank="1" showInputMessage="1" showErrorMessage="1" error="リストから選択してください" sqref="N346" xr:uid="{D71CDA4F-FE1B-4479-A35B-D5328F8F8C9B}">
      <formula1>"○,　"</formula1>
    </dataValidation>
    <dataValidation type="list" imeMode="halfAlpha" allowBlank="1" showInputMessage="1" showErrorMessage="1" error="リストから選択してください" sqref="M347" xr:uid="{D6D4589E-735C-481D-9FC6-E246621087A8}">
      <formula1>"○,　"</formula1>
    </dataValidation>
    <dataValidation type="list" imeMode="halfAlpha" allowBlank="1" showInputMessage="1" showErrorMessage="1" error="リストから選択してください" sqref="N347" xr:uid="{160FF4B2-C45B-42F2-9D9C-647DCCFB4246}">
      <formula1>"○,　"</formula1>
    </dataValidation>
    <dataValidation type="list" imeMode="halfAlpha" allowBlank="1" showInputMessage="1" showErrorMessage="1" error="リストから選択してください" sqref="M348" xr:uid="{52930B35-5F86-4371-8AD4-8BC159A8592E}">
      <formula1>"○,　"</formula1>
    </dataValidation>
    <dataValidation type="list" imeMode="halfAlpha" allowBlank="1" showInputMessage="1" showErrorMessage="1" error="リストから選択してください" sqref="N348" xr:uid="{2D532C38-AF1C-4547-867B-3BE667399988}">
      <formula1>"○,　"</formula1>
    </dataValidation>
    <dataValidation type="list" imeMode="halfAlpha" allowBlank="1" showInputMessage="1" showErrorMessage="1" error="リストから選択してください" sqref="M349" xr:uid="{A98DF6A1-BA0B-405B-B156-EC186F250E55}">
      <formula1>"○,　"</formula1>
    </dataValidation>
    <dataValidation type="list" imeMode="halfAlpha" allowBlank="1" showInputMessage="1" showErrorMessage="1" error="リストから選択してください" sqref="N349" xr:uid="{636D3823-7AEA-44AE-A7A4-73CC5EDB0FB2}">
      <formula1>"○,　"</formula1>
    </dataValidation>
    <dataValidation type="list" imeMode="halfAlpha" allowBlank="1" showInputMessage="1" showErrorMessage="1" error="リストから選択してください" sqref="M350" xr:uid="{496DF228-8264-4170-9343-3AFD080C1106}">
      <formula1>"○,　"</formula1>
    </dataValidation>
    <dataValidation type="list" imeMode="halfAlpha" allowBlank="1" showInputMessage="1" showErrorMessage="1" error="リストから選択してください" sqref="N350" xr:uid="{1B78470D-6F0B-4B71-A5C3-E48D689E4B54}">
      <formula1>"○,　"</formula1>
    </dataValidation>
    <dataValidation type="list" imeMode="halfAlpha" allowBlank="1" showInputMessage="1" showErrorMessage="1" error="リストから選択してください" sqref="M351" xr:uid="{465DCEE4-8B10-47B2-86AE-DFFFA362D0BB}">
      <formula1>"○,　"</formula1>
    </dataValidation>
    <dataValidation type="list" imeMode="halfAlpha" allowBlank="1" showInputMessage="1" showErrorMessage="1" error="リストから選択してください" sqref="N351" xr:uid="{4A11C459-7C78-47E6-8CF9-1273CD298DF7}">
      <formula1>"○,　"</formula1>
    </dataValidation>
    <dataValidation type="list" imeMode="halfAlpha" allowBlank="1" showInputMessage="1" showErrorMessage="1" error="リストから選択してください" sqref="M352" xr:uid="{9253FABC-9FF1-4EED-AEAF-FB1217B80F61}">
      <formula1>"○,　"</formula1>
    </dataValidation>
    <dataValidation type="list" imeMode="halfAlpha" allowBlank="1" showInputMessage="1" showErrorMessage="1" error="リストから選択してください" sqref="N352" xr:uid="{F101EFF9-F5A3-4B76-A7CA-765052F3F74E}">
      <formula1>"○,　"</formula1>
    </dataValidation>
    <dataValidation type="list" imeMode="halfAlpha" allowBlank="1" showInputMessage="1" showErrorMessage="1" error="リストから選択してください" sqref="M353" xr:uid="{6ACE9BED-4071-4B75-B5E2-B21DC7D88685}">
      <formula1>"○,　"</formula1>
    </dataValidation>
    <dataValidation type="list" imeMode="halfAlpha" allowBlank="1" showInputMessage="1" showErrorMessage="1" error="リストから選択してください" sqref="N353" xr:uid="{F028AAA1-EE11-46A5-A16C-6AB6D2DA3728}">
      <formula1>"○,　"</formula1>
    </dataValidation>
    <dataValidation type="list" imeMode="halfAlpha" allowBlank="1" showInputMessage="1" showErrorMessage="1" error="リストから選択してください" sqref="M354" xr:uid="{E995613E-768F-49EE-A291-60FCA35462E9}">
      <formula1>"○,　"</formula1>
    </dataValidation>
    <dataValidation type="list" imeMode="halfAlpha" allowBlank="1" showInputMessage="1" showErrorMessage="1" error="リストから選択してください" sqref="N354" xr:uid="{1D3AE0AC-F7C1-4B9E-833D-2B9062DD049B}">
      <formula1>"○,　"</formula1>
    </dataValidation>
    <dataValidation type="list" imeMode="halfAlpha" allowBlank="1" showInputMessage="1" showErrorMessage="1" error="リストから選択してください" sqref="M355" xr:uid="{7815BB3C-2541-417C-942C-F041CA7C3B4B}">
      <formula1>"○,　"</formula1>
    </dataValidation>
    <dataValidation type="list" imeMode="halfAlpha" allowBlank="1" showInputMessage="1" showErrorMessage="1" error="リストから選択してください" sqref="N355" xr:uid="{F1E888E5-9C0D-441B-A831-42F6610A83B6}">
      <formula1>"○,　"</formula1>
    </dataValidation>
    <dataValidation type="list" imeMode="halfAlpha" allowBlank="1" showInputMessage="1" showErrorMessage="1" error="リストから選択してください" sqref="M356" xr:uid="{8095B374-FBBD-4603-B635-762224F4327E}">
      <formula1>"○,　"</formula1>
    </dataValidation>
    <dataValidation type="list" imeMode="halfAlpha" allowBlank="1" showInputMessage="1" showErrorMessage="1" error="リストから選択してください" sqref="N356" xr:uid="{56BB5E3C-0E02-439C-99ED-43EEA51691FF}">
      <formula1>"○,　"</formula1>
    </dataValidation>
    <dataValidation type="list" imeMode="halfAlpha" allowBlank="1" showInputMessage="1" showErrorMessage="1" error="リストから選択してください" sqref="M357" xr:uid="{68A9BE14-9965-4805-AF97-F46BD72240BB}">
      <formula1>"○,　"</formula1>
    </dataValidation>
    <dataValidation type="list" imeMode="halfAlpha" allowBlank="1" showInputMessage="1" showErrorMessage="1" error="リストから選択してください" sqref="N357" xr:uid="{4D23C999-1216-4B99-BF6D-8A0F47A045AE}">
      <formula1>"○,　"</formula1>
    </dataValidation>
    <dataValidation type="list" imeMode="halfAlpha" allowBlank="1" showInputMessage="1" showErrorMessage="1" error="リストから選択してください" sqref="M358" xr:uid="{74599B16-2C55-48A5-91F1-C16436558D5B}">
      <formula1>"○,　"</formula1>
    </dataValidation>
    <dataValidation type="list" imeMode="halfAlpha" allowBlank="1" showInputMessage="1" showErrorMessage="1" error="リストから選択してください" sqref="N358" xr:uid="{7D2970F7-98F1-4C71-B660-D30BF4513819}">
      <formula1>"○,　"</formula1>
    </dataValidation>
    <dataValidation type="list" imeMode="halfAlpha" allowBlank="1" showInputMessage="1" showErrorMessage="1" error="リストから選択してください" sqref="M359" xr:uid="{C5DA1D50-4D95-4862-94FB-5F153A6A8808}">
      <formula1>"○,　"</formula1>
    </dataValidation>
    <dataValidation type="list" imeMode="halfAlpha" allowBlank="1" showInputMessage="1" showErrorMessage="1" error="リストから選択してください" sqref="N359" xr:uid="{A18462BA-629F-46C5-8E12-DEFB533AEE7E}">
      <formula1>"○,　"</formula1>
    </dataValidation>
    <dataValidation type="list" imeMode="halfAlpha" allowBlank="1" showInputMessage="1" showErrorMessage="1" error="リストから選択してください" sqref="M360" xr:uid="{B5182345-7FB1-47C0-A71B-B342A060F103}">
      <formula1>"○,　"</formula1>
    </dataValidation>
    <dataValidation type="list" imeMode="halfAlpha" allowBlank="1" showInputMessage="1" showErrorMessage="1" error="リストから選択してください" sqref="N360" xr:uid="{F55DD0C9-D426-499E-B792-A934A2D0CF61}">
      <formula1>"○,　"</formula1>
    </dataValidation>
    <dataValidation type="list" imeMode="halfAlpha" allowBlank="1" showInputMessage="1" showErrorMessage="1" error="リストから選択してください" sqref="M361" xr:uid="{3C90A2B3-0B66-4FBB-A369-8B26D7CE90C6}">
      <formula1>"○,　"</formula1>
    </dataValidation>
    <dataValidation type="list" imeMode="halfAlpha" allowBlank="1" showInputMessage="1" showErrorMessage="1" error="リストから選択してください" sqref="N361" xr:uid="{78D97ED9-3FA0-4C84-9555-7FA93504BB36}">
      <formula1>"○,　"</formula1>
    </dataValidation>
    <dataValidation type="list" imeMode="halfAlpha" allowBlank="1" showInputMessage="1" showErrorMessage="1" error="リストから選択してください" sqref="M362" xr:uid="{E4E186CA-2339-45A7-BC83-7B8626903114}">
      <formula1>"○,　"</formula1>
    </dataValidation>
    <dataValidation type="list" imeMode="halfAlpha" allowBlank="1" showInputMessage="1" showErrorMessage="1" error="リストから選択してください" sqref="N362" xr:uid="{1B559D7F-EA2B-4976-975B-93FB44465100}">
      <formula1>"○,　"</formula1>
    </dataValidation>
    <dataValidation type="list" imeMode="halfAlpha" allowBlank="1" showInputMessage="1" showErrorMessage="1" error="リストから選択してください" sqref="M363" xr:uid="{AA3AEEB7-AD51-40DF-AEE4-A735F6E00FB6}">
      <formula1>"○,　"</formula1>
    </dataValidation>
    <dataValidation type="list" imeMode="halfAlpha" allowBlank="1" showInputMessage="1" showErrorMessage="1" error="リストから選択してください" sqref="N363" xr:uid="{24B8DEC3-396B-4524-B0F6-661C5866DE58}">
      <formula1>"○,　"</formula1>
    </dataValidation>
    <dataValidation type="list" imeMode="halfAlpha" allowBlank="1" showInputMessage="1" showErrorMessage="1" error="リストから選択してください" sqref="M364" xr:uid="{84FB1C15-76A0-4657-ACD6-E6EE9B74C6A3}">
      <formula1>"○,　"</formula1>
    </dataValidation>
    <dataValidation type="list" imeMode="halfAlpha" allowBlank="1" showInputMessage="1" showErrorMessage="1" error="リストから選択してください" sqref="N364" xr:uid="{3A747D54-95CB-428B-AC5A-79782414019C}">
      <formula1>"○,　"</formula1>
    </dataValidation>
    <dataValidation type="list" imeMode="halfAlpha" allowBlank="1" showInputMessage="1" showErrorMessage="1" error="リストから選択してください" sqref="M365" xr:uid="{08769961-F1CF-4837-9CA9-B8C5A68FA276}">
      <formula1>"○,　"</formula1>
    </dataValidation>
    <dataValidation type="list" imeMode="halfAlpha" allowBlank="1" showInputMessage="1" showErrorMessage="1" error="リストから選択してください" sqref="N365" xr:uid="{F60EBA78-DEED-456F-8D71-185E71BDF6B3}">
      <formula1>"○,　"</formula1>
    </dataValidation>
    <dataValidation type="list" imeMode="halfAlpha" allowBlank="1" showInputMessage="1" showErrorMessage="1" error="リストから選択してください" sqref="M366" xr:uid="{7D5F37F0-48B9-41B5-BAD2-5901C6641CC7}">
      <formula1>"○,　"</formula1>
    </dataValidation>
    <dataValidation type="list" imeMode="halfAlpha" allowBlank="1" showInputMessage="1" showErrorMessage="1" error="リストから選択してください" sqref="N366" xr:uid="{6437DE37-B5DF-460F-B60A-9B8903269EB1}">
      <formula1>"○,　"</formula1>
    </dataValidation>
    <dataValidation type="list" imeMode="halfAlpha" allowBlank="1" showInputMessage="1" showErrorMessage="1" error="リストから選択してください" sqref="M367" xr:uid="{406C1ED7-07C2-41CC-9E17-618E26456ED1}">
      <formula1>"○,　"</formula1>
    </dataValidation>
    <dataValidation type="list" imeMode="halfAlpha" allowBlank="1" showInputMessage="1" showErrorMessage="1" error="リストから選択してください" sqref="N367" xr:uid="{3195D0FA-753B-4331-B100-D976DDAEB0FB}">
      <formula1>"○,　"</formula1>
    </dataValidation>
    <dataValidation type="list" imeMode="halfAlpha" allowBlank="1" showInputMessage="1" showErrorMessage="1" error="リストから選択してください" sqref="M368" xr:uid="{F55BE4D2-5A39-437D-B669-533D855F518C}">
      <formula1>"○,　"</formula1>
    </dataValidation>
    <dataValidation type="list" imeMode="halfAlpha" allowBlank="1" showInputMessage="1" showErrorMessage="1" error="リストから選択してください" sqref="N368" xr:uid="{CCB5267E-5102-4AE5-8B96-24B0C37C470E}">
      <formula1>"○,　"</formula1>
    </dataValidation>
    <dataValidation type="list" imeMode="halfAlpha" allowBlank="1" showInputMessage="1" showErrorMessage="1" error="リストから選択してください" sqref="M369" xr:uid="{D1418A11-B657-48FB-B869-39341C9D90F5}">
      <formula1>"○,　"</formula1>
    </dataValidation>
    <dataValidation type="list" imeMode="halfAlpha" allowBlank="1" showInputMessage="1" showErrorMessage="1" error="リストから選択してください" sqref="N369" xr:uid="{ED7BA118-2721-4220-94B8-65B95AE02AEA}">
      <formula1>"○,　"</formula1>
    </dataValidation>
    <dataValidation type="list" imeMode="halfAlpha" allowBlank="1" showInputMessage="1" showErrorMessage="1" error="リストから選択してください" sqref="M370" xr:uid="{CB33A32A-5FBF-4A5F-AD04-1FE6AD31EF44}">
      <formula1>"○,　"</formula1>
    </dataValidation>
    <dataValidation type="list" imeMode="halfAlpha" allowBlank="1" showInputMessage="1" showErrorMessage="1" error="リストから選択してください" sqref="N370" xr:uid="{E783A9DB-87AC-41D5-92CE-E6FBED2B58A7}">
      <formula1>"○,　"</formula1>
    </dataValidation>
    <dataValidation type="list" imeMode="halfAlpha" allowBlank="1" showInputMessage="1" showErrorMessage="1" error="リストから選択してください" sqref="M371" xr:uid="{B4471478-9BF2-4C2F-8954-FA3EFF0FD895}">
      <formula1>"○,　"</formula1>
    </dataValidation>
    <dataValidation type="list" imeMode="halfAlpha" allowBlank="1" showInputMessage="1" showErrorMessage="1" error="リストから選択してください" sqref="N371" xr:uid="{7DE92B92-9404-47B5-A11A-7AB8F6CF0A54}">
      <formula1>"○,　"</formula1>
    </dataValidation>
    <dataValidation type="list" imeMode="halfAlpha" allowBlank="1" showInputMessage="1" showErrorMessage="1" error="リストから選択してください" sqref="M372" xr:uid="{C734EDDE-4F92-4625-AE27-C2C295476784}">
      <formula1>"○,　"</formula1>
    </dataValidation>
    <dataValidation type="list" imeMode="halfAlpha" allowBlank="1" showInputMessage="1" showErrorMessage="1" error="リストから選択してください" sqref="N372" xr:uid="{61890FEC-CCFA-4863-9733-7BF15CD68152}">
      <formula1>"○,　"</formula1>
    </dataValidation>
    <dataValidation type="list" imeMode="halfAlpha" allowBlank="1" showInputMessage="1" showErrorMessage="1" error="リストから選択してください" sqref="M373" xr:uid="{9023D250-9293-4BC2-ADAA-DBD5095E6896}">
      <formula1>"○,　"</formula1>
    </dataValidation>
    <dataValidation type="list" imeMode="halfAlpha" allowBlank="1" showInputMessage="1" showErrorMessage="1" error="リストから選択してください" sqref="N373" xr:uid="{FD643F7E-E45C-4EC2-8E44-FC65332FF061}">
      <formula1>"○,　"</formula1>
    </dataValidation>
    <dataValidation type="list" imeMode="halfAlpha" allowBlank="1" showInputMessage="1" showErrorMessage="1" error="リストから選択してください" sqref="M374" xr:uid="{079695DC-C652-4569-9869-AE8FB3287542}">
      <formula1>"○,　"</formula1>
    </dataValidation>
    <dataValidation type="list" imeMode="halfAlpha" allowBlank="1" showInputMessage="1" showErrorMessage="1" error="リストから選択してください" sqref="N374" xr:uid="{E160255E-8C64-4969-83E4-4C1C6A1B3A19}">
      <formula1>"○,　"</formula1>
    </dataValidation>
    <dataValidation type="list" imeMode="halfAlpha" allowBlank="1" showInputMessage="1" showErrorMessage="1" error="リストから選択してください" sqref="M375" xr:uid="{EBFD4D64-5460-4147-9168-50DBD4420ACE}">
      <formula1>"○,　"</formula1>
    </dataValidation>
    <dataValidation type="list" imeMode="halfAlpha" allowBlank="1" showInputMessage="1" showErrorMessage="1" error="リストから選択してください" sqref="N375" xr:uid="{E9377959-5E5B-481C-8930-EB773CE0FD98}">
      <formula1>"○,　"</formula1>
    </dataValidation>
    <dataValidation type="list" imeMode="halfAlpha" allowBlank="1" showInputMessage="1" showErrorMessage="1" error="リストから選択してください" sqref="M376" xr:uid="{E09F6D3F-326D-4585-9E50-5779E3C5E4C5}">
      <formula1>"○,　"</formula1>
    </dataValidation>
    <dataValidation type="list" imeMode="halfAlpha" allowBlank="1" showInputMessage="1" showErrorMessage="1" error="リストから選択してください" sqref="N376" xr:uid="{629B184F-0DE5-4814-B775-B0062CA04070}">
      <formula1>"○,　"</formula1>
    </dataValidation>
    <dataValidation type="list" imeMode="halfAlpha" allowBlank="1" showInputMessage="1" showErrorMessage="1" error="リストから選択してください" sqref="M377" xr:uid="{6C5597A3-33EB-4452-BC24-C7ED1A8A4638}">
      <formula1>"○,　"</formula1>
    </dataValidation>
    <dataValidation type="list" imeMode="halfAlpha" allowBlank="1" showInputMessage="1" showErrorMessage="1" error="リストから選択してください" sqref="N377" xr:uid="{D483BFA6-65A2-4063-BBA4-091C0E6672CF}">
      <formula1>"○,　"</formula1>
    </dataValidation>
    <dataValidation type="list" imeMode="halfAlpha" allowBlank="1" showInputMessage="1" showErrorMessage="1" error="リストから選択してください" sqref="M378" xr:uid="{19E92606-F9CF-4B5F-B983-E0CE150588CA}">
      <formula1>"○,　"</formula1>
    </dataValidation>
    <dataValidation type="list" imeMode="halfAlpha" allowBlank="1" showInputMessage="1" showErrorMessage="1" error="リストから選択してください" sqref="N378" xr:uid="{F35DA8C1-DF78-44AA-8108-F69F0D881444}">
      <formula1>"○,　"</formula1>
    </dataValidation>
    <dataValidation type="list" imeMode="halfAlpha" allowBlank="1" showInputMessage="1" showErrorMessage="1" error="リストから選択してください" sqref="M379" xr:uid="{D963044A-C917-475C-A89A-1BBA58ACD09E}">
      <formula1>"○,　"</formula1>
    </dataValidation>
    <dataValidation type="list" imeMode="halfAlpha" allowBlank="1" showInputMessage="1" showErrorMessage="1" error="リストから選択してください" sqref="N379" xr:uid="{A8D4B805-6C4C-4BA3-BAAD-6096081266CC}">
      <formula1>"○,　"</formula1>
    </dataValidation>
    <dataValidation type="list" imeMode="halfAlpha" allowBlank="1" showInputMessage="1" showErrorMessage="1" error="リストから選択してください" sqref="M380" xr:uid="{74AD2557-3D8D-4AE2-B31C-03E6B659800C}">
      <formula1>"○,　"</formula1>
    </dataValidation>
    <dataValidation type="list" imeMode="halfAlpha" allowBlank="1" showInputMessage="1" showErrorMessage="1" error="リストから選択してください" sqref="N380" xr:uid="{F410F09A-C099-4C95-83C7-92E6EEA1E272}">
      <formula1>"○,　"</formula1>
    </dataValidation>
    <dataValidation type="list" imeMode="halfAlpha" allowBlank="1" showInputMessage="1" showErrorMessage="1" error="リストから選択してください" sqref="M381" xr:uid="{007E7C6D-05A4-401E-8DFD-AD2A260D013B}">
      <formula1>"○,　"</formula1>
    </dataValidation>
    <dataValidation type="list" imeMode="halfAlpha" allowBlank="1" showInputMessage="1" showErrorMessage="1" error="リストから選択してください" sqref="N381" xr:uid="{28838C02-5747-41D0-BEB1-834074991992}">
      <formula1>"○,　"</formula1>
    </dataValidation>
    <dataValidation type="list" imeMode="halfAlpha" allowBlank="1" showInputMessage="1" showErrorMessage="1" error="リストから選択してください" sqref="M382" xr:uid="{DFE79F15-9FE2-47F4-B5C8-66210D133D51}">
      <formula1>"○,　"</formula1>
    </dataValidation>
    <dataValidation type="list" imeMode="halfAlpha" allowBlank="1" showInputMessage="1" showErrorMessage="1" error="リストから選択してください" sqref="N382" xr:uid="{E8C1C576-35FD-44C5-9879-9DBDAA86465C}">
      <formula1>"○,　"</formula1>
    </dataValidation>
    <dataValidation type="list" imeMode="halfAlpha" allowBlank="1" showInputMessage="1" showErrorMessage="1" error="リストから選択してください" sqref="M383" xr:uid="{C27FDF54-4701-469F-9F75-E023874A2BAE}">
      <formula1>"○,　"</formula1>
    </dataValidation>
    <dataValidation type="list" imeMode="halfAlpha" allowBlank="1" showInputMessage="1" showErrorMessage="1" error="リストから選択してください" sqref="N383" xr:uid="{E170CDC5-1DF5-4CB1-9E39-06FD8A5FBACF}">
      <formula1>"○,　"</formula1>
    </dataValidation>
    <dataValidation type="list" imeMode="halfAlpha" allowBlank="1" showInputMessage="1" showErrorMessage="1" error="リストから選択してください" sqref="M384" xr:uid="{E968519E-2E83-4F68-965C-DAD34CA99F8D}">
      <formula1>"○,　"</formula1>
    </dataValidation>
    <dataValidation type="list" imeMode="halfAlpha" allowBlank="1" showInputMessage="1" showErrorMessage="1" error="リストから選択してください" sqref="N384" xr:uid="{5A69E98D-E997-412C-B179-7C9502ED3AF3}">
      <formula1>"○,　"</formula1>
    </dataValidation>
    <dataValidation type="list" imeMode="halfAlpha" allowBlank="1" showInputMessage="1" showErrorMessage="1" error="リストから選択してください" sqref="M385" xr:uid="{E4D59C63-066A-443B-88FA-134145B2D67D}">
      <formula1>"○,　"</formula1>
    </dataValidation>
    <dataValidation type="list" imeMode="halfAlpha" allowBlank="1" showInputMessage="1" showErrorMessage="1" error="リストから選択してください" sqref="N385" xr:uid="{DD51E946-EAA4-4FB0-9F3F-540878A94F0C}">
      <formula1>"○,　"</formula1>
    </dataValidation>
    <dataValidation type="list" imeMode="halfAlpha" allowBlank="1" showInputMessage="1" showErrorMessage="1" error="リストから選択してください" sqref="M386" xr:uid="{30F0E2AE-03FE-4318-A060-164F1DA5C6CF}">
      <formula1>"○,　"</formula1>
    </dataValidation>
    <dataValidation type="list" imeMode="halfAlpha" allowBlank="1" showInputMessage="1" showErrorMessage="1" error="リストから選択してください" sqref="N386" xr:uid="{D43EFB2E-A753-4A94-8622-3D5D26DB6CE1}">
      <formula1>"○,　"</formula1>
    </dataValidation>
    <dataValidation type="list" imeMode="halfAlpha" allowBlank="1" showInputMessage="1" showErrorMessage="1" error="リストから選択してください" sqref="M387" xr:uid="{D85B0E57-84AF-403E-9275-1B2B6AADC4A2}">
      <formula1>"○,　"</formula1>
    </dataValidation>
    <dataValidation type="list" imeMode="halfAlpha" allowBlank="1" showInputMessage="1" showErrorMessage="1" error="リストから選択してください" sqref="N387" xr:uid="{787A2382-DB94-4434-9020-7231942CA072}">
      <formula1>"○,　"</formula1>
    </dataValidation>
    <dataValidation type="list" imeMode="halfAlpha" allowBlank="1" showInputMessage="1" showErrorMessage="1" error="リストから選択してください" sqref="M388" xr:uid="{83CACA6B-E054-4FDC-8490-FF1E24FD9BD2}">
      <formula1>"○,　"</formula1>
    </dataValidation>
    <dataValidation type="list" imeMode="halfAlpha" allowBlank="1" showInputMessage="1" showErrorMessage="1" error="リストから選択してください" sqref="N388" xr:uid="{73135431-0238-440F-81F5-3A5147B7C90C}">
      <formula1>"○,　"</formula1>
    </dataValidation>
    <dataValidation type="list" imeMode="halfAlpha" allowBlank="1" showInputMessage="1" showErrorMessage="1" error="リストから選択してください" sqref="M389" xr:uid="{C540D664-652A-4E7E-A331-E42BE98D1536}">
      <formula1>"○,　"</formula1>
    </dataValidation>
    <dataValidation type="list" imeMode="halfAlpha" allowBlank="1" showInputMessage="1" showErrorMessage="1" error="リストから選択してください" sqref="N389" xr:uid="{67C3D88B-C237-4638-8C7F-DA20BC500345}">
      <formula1>"○,　"</formula1>
    </dataValidation>
    <dataValidation type="list" imeMode="halfAlpha" allowBlank="1" showInputMessage="1" showErrorMessage="1" error="リストから選択してください" sqref="M390" xr:uid="{1BD508B4-83F1-412C-8D8C-6C1CD5FF558C}">
      <formula1>"○,　"</formula1>
    </dataValidation>
    <dataValidation type="list" imeMode="halfAlpha" allowBlank="1" showInputMessage="1" showErrorMessage="1" error="リストから選択してください" sqref="N390" xr:uid="{1957C680-9041-41FB-B078-DC6EBD2848C9}">
      <formula1>"○,　"</formula1>
    </dataValidation>
    <dataValidation type="list" imeMode="halfAlpha" allowBlank="1" showInputMessage="1" showErrorMessage="1" error="リストから選択してください" sqref="M391" xr:uid="{5D12B19E-6AEC-4F58-AC65-933B38786FFA}">
      <formula1>"○,　"</formula1>
    </dataValidation>
    <dataValidation type="list" imeMode="halfAlpha" allowBlank="1" showInputMessage="1" showErrorMessage="1" error="リストから選択してください" sqref="N391" xr:uid="{D8420A52-67F6-4F2F-9419-B441417EF3EE}">
      <formula1>"○,　"</formula1>
    </dataValidation>
    <dataValidation type="list" imeMode="halfAlpha" allowBlank="1" showInputMessage="1" showErrorMessage="1" error="リストから選択してください" sqref="M392" xr:uid="{1DD2088E-8C20-4D59-9757-1A86E17535C5}">
      <formula1>"○,　"</formula1>
    </dataValidation>
    <dataValidation type="list" imeMode="halfAlpha" allowBlank="1" showInputMessage="1" showErrorMessage="1" error="リストから選択してください" sqref="N392" xr:uid="{EC43945C-FD4A-4190-AAD3-B855D583F451}">
      <formula1>"○,　"</formula1>
    </dataValidation>
    <dataValidation type="list" imeMode="halfAlpha" allowBlank="1" showInputMessage="1" showErrorMessage="1" error="リストから選択してください" sqref="M393" xr:uid="{59A388AB-CFFA-4A10-A276-046B0087DA5C}">
      <formula1>"○,　"</formula1>
    </dataValidation>
    <dataValidation type="list" imeMode="halfAlpha" allowBlank="1" showInputMessage="1" showErrorMessage="1" error="リストから選択してください" sqref="N393" xr:uid="{FF40966E-AE9B-4D89-94E3-576AEF057264}">
      <formula1>"○,　"</formula1>
    </dataValidation>
    <dataValidation type="list" imeMode="halfAlpha" allowBlank="1" showInputMessage="1" showErrorMessage="1" error="リストから選択してください" sqref="M394" xr:uid="{8728C5D2-3DA4-444E-B597-07A25ACA3433}">
      <formula1>"○,　"</formula1>
    </dataValidation>
    <dataValidation type="list" imeMode="halfAlpha" allowBlank="1" showInputMessage="1" showErrorMessage="1" error="リストから選択してください" sqref="N394" xr:uid="{A1719EFE-5725-4026-A46A-583564AA85AA}">
      <formula1>"○,　"</formula1>
    </dataValidation>
    <dataValidation type="list" imeMode="halfAlpha" allowBlank="1" showInputMessage="1" showErrorMessage="1" error="リストから選択してください" sqref="M395" xr:uid="{8EBB35D2-C260-4CDB-9601-7647BF654F51}">
      <formula1>"○,　"</formula1>
    </dataValidation>
    <dataValidation type="list" imeMode="halfAlpha" allowBlank="1" showInputMessage="1" showErrorMessage="1" error="リストから選択してください" sqref="N395" xr:uid="{0A8725D8-5DFD-4373-B750-5488ABC21D92}">
      <formula1>"○,　"</formula1>
    </dataValidation>
    <dataValidation type="list" imeMode="halfAlpha" allowBlank="1" showInputMessage="1" showErrorMessage="1" error="リストから選択してください" sqref="M396" xr:uid="{9157E3F8-0BE8-4F10-90B8-19D3E2E16BDD}">
      <formula1>"○,　"</formula1>
    </dataValidation>
    <dataValidation type="list" imeMode="halfAlpha" allowBlank="1" showInputMessage="1" showErrorMessage="1" error="リストから選択してください" sqref="N396" xr:uid="{F6386B4E-A345-49A2-921F-B0C2B1334FAA}">
      <formula1>"○,　"</formula1>
    </dataValidation>
    <dataValidation type="list" imeMode="halfAlpha" allowBlank="1" showInputMessage="1" showErrorMessage="1" error="リストから選択してください" sqref="M397" xr:uid="{C055C410-3F84-4AE4-AE26-B8EC401C6A36}">
      <formula1>"○,　"</formula1>
    </dataValidation>
    <dataValidation type="list" imeMode="halfAlpha" allowBlank="1" showInputMessage="1" showErrorMessage="1" error="リストから選択してください" sqref="N397" xr:uid="{0D0C1366-2B38-4985-B3FA-6609608F245A}">
      <formula1>"○,　"</formula1>
    </dataValidation>
    <dataValidation type="list" imeMode="halfAlpha" allowBlank="1" showInputMessage="1" showErrorMessage="1" error="リストから選択してください" sqref="M398" xr:uid="{2DDE90F6-CF05-4368-A4A6-2D2F03C7F07C}">
      <formula1>"○,　"</formula1>
    </dataValidation>
    <dataValidation type="list" imeMode="halfAlpha" allowBlank="1" showInputMessage="1" showErrorMessage="1" error="リストから選択してください" sqref="N398" xr:uid="{1C2FD3C9-AFEF-4947-A02D-94C051BBD9DB}">
      <formula1>"○,　"</formula1>
    </dataValidation>
    <dataValidation type="list" imeMode="halfAlpha" allowBlank="1" showInputMessage="1" showErrorMessage="1" error="リストから選択してください" sqref="M399" xr:uid="{6E231302-8260-442F-BDF4-24AB4D040CC7}">
      <formula1>"○,　"</formula1>
    </dataValidation>
    <dataValidation type="list" imeMode="halfAlpha" allowBlank="1" showInputMessage="1" showErrorMessage="1" error="リストから選択してください" sqref="N399" xr:uid="{DEB2DAD5-06DB-4BAD-92F6-8A26FFEDF2E3}">
      <formula1>"○,　"</formula1>
    </dataValidation>
    <dataValidation type="list" imeMode="halfAlpha" allowBlank="1" showInputMessage="1" showErrorMessage="1" error="リストから選択してください" sqref="M400" xr:uid="{38FA7BA2-7BAE-410B-9C4E-0B0EED87E970}">
      <formula1>"○,　"</formula1>
    </dataValidation>
    <dataValidation type="list" imeMode="halfAlpha" allowBlank="1" showInputMessage="1" showErrorMessage="1" error="リストから選択してください" sqref="N400" xr:uid="{D088EF12-4A35-4848-A0A5-17ADA8389347}">
      <formula1>"○,　"</formula1>
    </dataValidation>
    <dataValidation type="list" imeMode="halfAlpha" allowBlank="1" showInputMessage="1" showErrorMessage="1" error="リストから選択してください" sqref="M401" xr:uid="{6116C402-3452-488B-8875-40B1C5C7B391}">
      <formula1>"○,　"</formula1>
    </dataValidation>
    <dataValidation type="list" imeMode="halfAlpha" allowBlank="1" showInputMessage="1" showErrorMessage="1" error="リストから選択してください" sqref="N401" xr:uid="{289E5036-BA85-4AB4-85EC-671786CDAA79}">
      <formula1>"○,　"</formula1>
    </dataValidation>
    <dataValidation type="list" imeMode="halfAlpha" allowBlank="1" showInputMessage="1" showErrorMessage="1" error="リストから選択してください" sqref="M402" xr:uid="{EC3190CD-C040-4204-ADB5-7A5415083900}">
      <formula1>"○,　"</formula1>
    </dataValidation>
    <dataValidation type="list" imeMode="halfAlpha" allowBlank="1" showInputMessage="1" showErrorMessage="1" error="リストから選択してください" sqref="N402" xr:uid="{34684419-3986-4479-97D6-F2653D3B4ED5}">
      <formula1>"○,　"</formula1>
    </dataValidation>
    <dataValidation type="list" imeMode="halfAlpha" allowBlank="1" showInputMessage="1" showErrorMessage="1" error="リストから選択してください" sqref="M403" xr:uid="{C0DBC51C-06D1-4D1B-A897-BCB965C6D814}">
      <formula1>"○,　"</formula1>
    </dataValidation>
    <dataValidation type="list" imeMode="halfAlpha" allowBlank="1" showInputMessage="1" showErrorMessage="1" error="リストから選択してください" sqref="N403" xr:uid="{14D9756C-B487-43B4-8214-7E23FF1CE19E}">
      <formula1>"○,　"</formula1>
    </dataValidation>
    <dataValidation type="list" imeMode="halfAlpha" allowBlank="1" showInputMessage="1" showErrorMessage="1" error="リストから選択してください" sqref="M404" xr:uid="{D5800C86-4A59-467C-8989-53BF85A4849D}">
      <formula1>"○,　"</formula1>
    </dataValidation>
    <dataValidation type="list" imeMode="halfAlpha" allowBlank="1" showInputMessage="1" showErrorMessage="1" error="リストから選択してください" sqref="N404" xr:uid="{4E8DF76E-E692-4FCC-8B5D-E7B688B3E591}">
      <formula1>"○,　"</formula1>
    </dataValidation>
    <dataValidation type="list" imeMode="halfAlpha" allowBlank="1" showInputMessage="1" showErrorMessage="1" error="リストから選択してください" sqref="M405" xr:uid="{89217C43-D40F-427F-BBFA-17E3139C98C3}">
      <formula1>"○,　"</formula1>
    </dataValidation>
    <dataValidation type="list" imeMode="halfAlpha" allowBlank="1" showInputMessage="1" showErrorMessage="1" error="リストから選択してください" sqref="N405" xr:uid="{DA26DFBA-7AB3-49D7-A0A5-4C7E6E01C2A0}">
      <formula1>"○,　"</formula1>
    </dataValidation>
    <dataValidation type="list" imeMode="halfAlpha" allowBlank="1" showInputMessage="1" showErrorMessage="1" error="リストから選択してください" sqref="M406" xr:uid="{F9910B0B-CE20-485C-9A53-AF5ED8B2F8BF}">
      <formula1>"○,　"</formula1>
    </dataValidation>
    <dataValidation type="list" imeMode="halfAlpha" allowBlank="1" showInputMessage="1" showErrorMessage="1" error="リストから選択してください" sqref="N406" xr:uid="{2CF70596-0EE0-44DF-BD7B-AF6B503EC0B0}">
      <formula1>"○,　"</formula1>
    </dataValidation>
    <dataValidation type="list" imeMode="halfAlpha" allowBlank="1" showInputMessage="1" showErrorMessage="1" error="リストから選択してください" sqref="M407" xr:uid="{BC8D42F7-D6B9-413E-980F-5CF277BD253A}">
      <formula1>"○,　"</formula1>
    </dataValidation>
    <dataValidation type="list" imeMode="halfAlpha" allowBlank="1" showInputMessage="1" showErrorMessage="1" error="リストから選択してください" sqref="N407" xr:uid="{8229520A-24A0-4830-9656-E6EE74241218}">
      <formula1>"○,　"</formula1>
    </dataValidation>
    <dataValidation type="list" imeMode="halfAlpha" allowBlank="1" showInputMessage="1" showErrorMessage="1" error="リストから選択してください" sqref="M408" xr:uid="{0F4136E2-84C0-4B0E-925A-17DB45132173}">
      <formula1>"○,　"</formula1>
    </dataValidation>
    <dataValidation type="list" imeMode="halfAlpha" allowBlank="1" showInputMessage="1" showErrorMessage="1" error="リストから選択してください" sqref="N408" xr:uid="{CD86F6AB-F168-40F8-908C-6BC04A21B3F2}">
      <formula1>"○,　"</formula1>
    </dataValidation>
    <dataValidation type="list" imeMode="halfAlpha" allowBlank="1" showInputMessage="1" showErrorMessage="1" error="リストから選択してください" sqref="M409" xr:uid="{2757D2C8-D788-40BA-B57E-7399D8E99C2E}">
      <formula1>"○,　"</formula1>
    </dataValidation>
    <dataValidation type="list" imeMode="halfAlpha" allowBlank="1" showInputMessage="1" showErrorMessage="1" error="リストから選択してください" sqref="N409" xr:uid="{9B789BA3-1DB7-4D01-82AE-1FF61F7B98B4}">
      <formula1>"○,　"</formula1>
    </dataValidation>
    <dataValidation type="list" imeMode="halfAlpha" allowBlank="1" showInputMessage="1" showErrorMessage="1" error="リストから選択してください" sqref="M410" xr:uid="{55A48C72-FB1D-4D3A-80F0-4E31549A0EB6}">
      <formula1>"○,　"</formula1>
    </dataValidation>
    <dataValidation type="list" imeMode="halfAlpha" allowBlank="1" showInputMessage="1" showErrorMessage="1" error="リストから選択してください" sqref="N410" xr:uid="{290615C4-0D3B-4F8E-89F3-06E9C07295DE}">
      <formula1>"○,　"</formula1>
    </dataValidation>
    <dataValidation type="list" imeMode="halfAlpha" allowBlank="1" showInputMessage="1" showErrorMessage="1" error="リストから選択してください" sqref="M411" xr:uid="{F959E07F-AC1D-40E8-ACA7-F9F6D36E26FE}">
      <formula1>"○,　"</formula1>
    </dataValidation>
    <dataValidation type="list" imeMode="halfAlpha" allowBlank="1" showInputMessage="1" showErrorMessage="1" error="リストから選択してください" sqref="N411" xr:uid="{C2EB6C5F-45F8-4C05-9C06-CF65D66151FC}">
      <formula1>"○,　"</formula1>
    </dataValidation>
    <dataValidation type="list" imeMode="halfAlpha" allowBlank="1" showInputMessage="1" showErrorMessage="1" error="リストから選択してください" sqref="M412" xr:uid="{55BA7BD8-F7B5-46CB-98B2-564B0DA1E1B5}">
      <formula1>"○,　"</formula1>
    </dataValidation>
    <dataValidation type="list" imeMode="halfAlpha" allowBlank="1" showInputMessage="1" showErrorMessage="1" error="リストから選択してください" sqref="N412" xr:uid="{80B142D9-A932-49D6-81D1-D50E0F329681}">
      <formula1>"○,　"</formula1>
    </dataValidation>
    <dataValidation type="list" imeMode="halfAlpha" allowBlank="1" showInputMessage="1" showErrorMessage="1" error="リストから選択してください" sqref="M413" xr:uid="{544294C4-0E7A-4593-824C-49351B581261}">
      <formula1>"○,　"</formula1>
    </dataValidation>
    <dataValidation type="list" imeMode="halfAlpha" allowBlank="1" showInputMessage="1" showErrorMessage="1" error="リストから選択してください" sqref="N413" xr:uid="{53C1B5D1-8F0B-43E3-BDF5-011D02DAE5D2}">
      <formula1>"○,　"</formula1>
    </dataValidation>
    <dataValidation type="list" imeMode="halfAlpha" allowBlank="1" showInputMessage="1" showErrorMessage="1" error="リストから選択してください" sqref="M414" xr:uid="{FC22D6C3-FD5C-4EC7-93D7-4A0D44BD97BA}">
      <formula1>"○,　"</formula1>
    </dataValidation>
    <dataValidation type="list" imeMode="halfAlpha" allowBlank="1" showInputMessage="1" showErrorMessage="1" error="リストから選択してください" sqref="N414" xr:uid="{BFA151B5-09D4-433F-8E6D-D43B8A906792}">
      <formula1>"○,　"</formula1>
    </dataValidation>
    <dataValidation type="list" imeMode="halfAlpha" allowBlank="1" showInputMessage="1" showErrorMessage="1" error="リストから選択してください" sqref="M415" xr:uid="{5BED5620-35D4-4006-ADAF-576895C265EE}">
      <formula1>"○,　"</formula1>
    </dataValidation>
    <dataValidation type="list" imeMode="halfAlpha" allowBlank="1" showInputMessage="1" showErrorMessage="1" error="リストから選択してください" sqref="N415" xr:uid="{8398F824-DE6F-4930-A2B2-8C0799FB2C0D}">
      <formula1>"○,　"</formula1>
    </dataValidation>
    <dataValidation type="list" imeMode="halfAlpha" allowBlank="1" showInputMessage="1" showErrorMessage="1" error="リストから選択してください" sqref="M416" xr:uid="{A3B5C4A9-97CB-44CB-9CEF-D57B6C713B84}">
      <formula1>"○,　"</formula1>
    </dataValidation>
    <dataValidation type="list" imeMode="halfAlpha" allowBlank="1" showInputMessage="1" showErrorMessage="1" error="リストから選択してください" sqref="N416" xr:uid="{FBFCE572-34C9-47EF-9270-3DE6C973FD39}">
      <formula1>"○,　"</formula1>
    </dataValidation>
    <dataValidation type="list" imeMode="halfAlpha" allowBlank="1" showInputMessage="1" showErrorMessage="1" error="リストから選択してください" sqref="M417" xr:uid="{1BACD3AC-43FA-4A45-833E-AB7D44F02E07}">
      <formula1>"○,　"</formula1>
    </dataValidation>
    <dataValidation type="list" imeMode="halfAlpha" allowBlank="1" showInputMessage="1" showErrorMessage="1" error="リストから選択してください" sqref="N417" xr:uid="{90A03C6A-6C05-400C-8731-3FC3DA800EDC}">
      <formula1>"○,　"</formula1>
    </dataValidation>
    <dataValidation type="list" imeMode="halfAlpha" allowBlank="1" showInputMessage="1" showErrorMessage="1" error="リストから選択してください" sqref="M418" xr:uid="{4C1EF718-2954-4F96-B640-F9A66963308F}">
      <formula1>"○,　"</formula1>
    </dataValidation>
    <dataValidation type="list" imeMode="halfAlpha" allowBlank="1" showInputMessage="1" showErrorMessage="1" error="リストから選択してください" sqref="N418" xr:uid="{A158CF1D-B864-4DF8-9133-8C9D51BBEF55}">
      <formula1>"○,　"</formula1>
    </dataValidation>
    <dataValidation type="list" imeMode="halfAlpha" allowBlank="1" showInputMessage="1" showErrorMessage="1" error="リストから選択してください" sqref="M419" xr:uid="{701199E5-0A27-4FDF-AA76-6589B728C73A}">
      <formula1>"○,　"</formula1>
    </dataValidation>
    <dataValidation type="list" imeMode="halfAlpha" allowBlank="1" showInputMessage="1" showErrorMessage="1" error="リストから選択してください" sqref="N419" xr:uid="{15D77DAF-504D-4BA2-B646-91F0BD5CFA7A}">
      <formula1>"○,　"</formula1>
    </dataValidation>
    <dataValidation type="list" imeMode="halfAlpha" allowBlank="1" showInputMessage="1" showErrorMessage="1" error="リストから選択してください" sqref="M420" xr:uid="{2D9127CA-E143-4E7E-9A56-153DE8A9197A}">
      <formula1>"○,　"</formula1>
    </dataValidation>
    <dataValidation type="list" imeMode="halfAlpha" allowBlank="1" showInputMessage="1" showErrorMessage="1" error="リストから選択してください" sqref="N420" xr:uid="{6FA5075C-D911-4719-8F6F-0A4831B1E290}">
      <formula1>"○,　"</formula1>
    </dataValidation>
    <dataValidation type="list" imeMode="halfAlpha" allowBlank="1" showInputMessage="1" showErrorMessage="1" error="リストから選択してください" sqref="M421" xr:uid="{1DB5254B-D3F2-42B7-A145-658F01C2FF17}">
      <formula1>"○,　"</formula1>
    </dataValidation>
    <dataValidation type="list" imeMode="halfAlpha" allowBlank="1" showInputMessage="1" showErrorMessage="1" error="リストから選択してください" sqref="N421" xr:uid="{CA5776C5-3C47-476D-BF26-29198248CBDE}">
      <formula1>"○,　"</formula1>
    </dataValidation>
    <dataValidation type="list" imeMode="halfAlpha" allowBlank="1" showInputMessage="1" showErrorMessage="1" error="リストから選択してください" sqref="M422" xr:uid="{99FA58CE-122A-4C5D-92FD-682D63AE4CFB}">
      <formula1>"○,　"</formula1>
    </dataValidation>
    <dataValidation type="list" imeMode="halfAlpha" allowBlank="1" showInputMessage="1" showErrorMessage="1" error="リストから選択してください" sqref="N422" xr:uid="{E47455DE-268D-4004-B7DD-8D65C6AD9BAA}">
      <formula1>"○,　"</formula1>
    </dataValidation>
    <dataValidation type="list" imeMode="halfAlpha" allowBlank="1" showInputMessage="1" showErrorMessage="1" error="リストから選択してください" sqref="M423" xr:uid="{F5B0E901-5345-4607-B3EE-335E6786B05D}">
      <formula1>"○,　"</formula1>
    </dataValidation>
    <dataValidation type="list" imeMode="halfAlpha" allowBlank="1" showInputMessage="1" showErrorMessage="1" error="リストから選択してください" sqref="N423" xr:uid="{1A597B68-E98D-4D58-BF9B-C99911E34E88}">
      <formula1>"○,　"</formula1>
    </dataValidation>
    <dataValidation type="list" imeMode="halfAlpha" allowBlank="1" showInputMessage="1" showErrorMessage="1" error="リストから選択してください" sqref="M424" xr:uid="{0FA27F14-1AF9-47D8-AB41-9122E0E3C802}">
      <formula1>"○,　"</formula1>
    </dataValidation>
    <dataValidation type="list" imeMode="halfAlpha" allowBlank="1" showInputMessage="1" showErrorMessage="1" error="リストから選択してください" sqref="N424" xr:uid="{82DCC102-B508-497B-92CC-BA7BDB7A0AD5}">
      <formula1>"○,　"</formula1>
    </dataValidation>
    <dataValidation type="list" imeMode="halfAlpha" allowBlank="1" showInputMessage="1" showErrorMessage="1" error="リストから選択してください" sqref="M425" xr:uid="{91F957A9-B08F-4B09-B1E4-D4E0F0F01070}">
      <formula1>"○,　"</formula1>
    </dataValidation>
    <dataValidation type="list" imeMode="halfAlpha" allowBlank="1" showInputMessage="1" showErrorMessage="1" error="リストから選択してください" sqref="N425" xr:uid="{A72FCC57-8DB9-4F19-A136-E9F4CC24E99E}">
      <formula1>"○,　"</formula1>
    </dataValidation>
    <dataValidation type="list" imeMode="halfAlpha" allowBlank="1" showInputMessage="1" showErrorMessage="1" error="リストから選択してください" sqref="M426" xr:uid="{BC7367E0-CBE1-4813-AB50-75C3AB3A186E}">
      <formula1>"○,　"</formula1>
    </dataValidation>
    <dataValidation type="list" imeMode="halfAlpha" allowBlank="1" showInputMessage="1" showErrorMessage="1" error="リストから選択してください" sqref="N426" xr:uid="{71DC0249-C711-43F5-89C1-7860846CA540}">
      <formula1>"○,　"</formula1>
    </dataValidation>
    <dataValidation type="list" imeMode="halfAlpha" allowBlank="1" showInputMessage="1" showErrorMessage="1" error="リストから選択してください" sqref="M427" xr:uid="{3F9455E6-E841-4919-9C75-C6419E42DEE9}">
      <formula1>"○,　"</formula1>
    </dataValidation>
    <dataValidation type="list" imeMode="halfAlpha" allowBlank="1" showInputMessage="1" showErrorMessage="1" error="リストから選択してください" sqref="N427" xr:uid="{2E5AA219-CD84-4907-967E-71A5EA06C192}">
      <formula1>"○,　"</formula1>
    </dataValidation>
    <dataValidation type="list" imeMode="halfAlpha" allowBlank="1" showInputMessage="1" showErrorMessage="1" error="リストから選択してください" sqref="M428" xr:uid="{6A1FB233-45E3-45C0-9D8A-62ACDD00AB21}">
      <formula1>"○,　"</formula1>
    </dataValidation>
    <dataValidation type="list" imeMode="halfAlpha" allowBlank="1" showInputMessage="1" showErrorMessage="1" error="リストから選択してください" sqref="N428" xr:uid="{F4B6BBC3-3B32-4D5A-9476-B27F9C244C06}">
      <formula1>"○,　"</formula1>
    </dataValidation>
    <dataValidation type="list" imeMode="halfAlpha" allowBlank="1" showInputMessage="1" showErrorMessage="1" error="リストから選択してください" sqref="M429" xr:uid="{96D6E5B1-D7AD-49BB-B4E7-7CCB35A3E6D1}">
      <formula1>"○,　"</formula1>
    </dataValidation>
    <dataValidation type="list" imeMode="halfAlpha" allowBlank="1" showInputMessage="1" showErrorMessage="1" error="リストから選択してください" sqref="N429" xr:uid="{3D688B5D-BCE1-49FA-A525-F56CA60937CC}">
      <formula1>"○,　"</formula1>
    </dataValidation>
    <dataValidation type="list" imeMode="halfAlpha" allowBlank="1" showInputMessage="1" showErrorMessage="1" error="リストから選択してください" sqref="M430" xr:uid="{C944978A-0CB9-460F-9A0F-F143BF17A980}">
      <formula1>"○,　"</formula1>
    </dataValidation>
    <dataValidation type="list" imeMode="halfAlpha" allowBlank="1" showInputMessage="1" showErrorMessage="1" error="リストから選択してください" sqref="N430" xr:uid="{0C68DBF3-B7EC-4420-8DFB-08AA5E7CF675}">
      <formula1>"○,　"</formula1>
    </dataValidation>
    <dataValidation type="list" imeMode="halfAlpha" allowBlank="1" showInputMessage="1" showErrorMessage="1" error="リストから選択してください" sqref="M431" xr:uid="{B19AD0D3-A500-42F9-B4CC-7030B4616DB9}">
      <formula1>"○,　"</formula1>
    </dataValidation>
    <dataValidation type="list" imeMode="halfAlpha" allowBlank="1" showInputMessage="1" showErrorMessage="1" error="リストから選択してください" sqref="N431" xr:uid="{DF7B4B87-3D3D-41D0-90A8-541BA9D6D9BE}">
      <formula1>"○,　"</formula1>
    </dataValidation>
    <dataValidation type="list" imeMode="halfAlpha" allowBlank="1" showInputMessage="1" showErrorMessage="1" error="リストから選択してください" sqref="M432" xr:uid="{3313E443-246A-4B2D-B4AF-330C33F4D909}">
      <formula1>"○,　"</formula1>
    </dataValidation>
    <dataValidation type="list" imeMode="halfAlpha" allowBlank="1" showInputMessage="1" showErrorMessage="1" error="リストから選択してください" sqref="N432" xr:uid="{E13F2542-1922-4207-B085-E4CE2CF5DDAE}">
      <formula1>"○,　"</formula1>
    </dataValidation>
    <dataValidation type="list" imeMode="halfAlpha" allowBlank="1" showInputMessage="1" showErrorMessage="1" error="リストから選択してください" sqref="M433" xr:uid="{BC8CC4B8-66A0-43BE-846F-E664602E4C5B}">
      <formula1>"○,　"</formula1>
    </dataValidation>
    <dataValidation type="list" imeMode="halfAlpha" allowBlank="1" showInputMessage="1" showErrorMessage="1" error="リストから選択してください" sqref="N433" xr:uid="{57281EE3-D246-41CA-9AC8-87610B174ABC}">
      <formula1>"○,　"</formula1>
    </dataValidation>
    <dataValidation type="list" imeMode="halfAlpha" allowBlank="1" showInputMessage="1" showErrorMessage="1" error="リストから選択してください" sqref="M434" xr:uid="{B97CFA33-4F78-4194-8588-76664D8B8F27}">
      <formula1>"○,　"</formula1>
    </dataValidation>
    <dataValidation type="list" imeMode="halfAlpha" allowBlank="1" showInputMessage="1" showErrorMessage="1" error="リストから選択してください" sqref="N434" xr:uid="{51DA4EF7-D17F-4620-A32E-2CFEDC2EE1F5}">
      <formula1>"○,　"</formula1>
    </dataValidation>
    <dataValidation type="list" imeMode="halfAlpha" allowBlank="1" showInputMessage="1" showErrorMessage="1" error="リストから選択してください" sqref="M435" xr:uid="{9F43528D-5F9B-4622-87E4-8A5B6500508F}">
      <formula1>"○,　"</formula1>
    </dataValidation>
    <dataValidation type="list" imeMode="halfAlpha" allowBlank="1" showInputMessage="1" showErrorMessage="1" error="リストから選択してください" sqref="N435" xr:uid="{21EF1F63-C6F9-4347-9509-CF55AD203DB0}">
      <formula1>"○,　"</formula1>
    </dataValidation>
    <dataValidation type="list" imeMode="halfAlpha" allowBlank="1" showInputMessage="1" showErrorMessage="1" error="リストから選択してください" sqref="M436" xr:uid="{27590E8B-0A7C-4917-A5A5-12F41FE17D3D}">
      <formula1>"○,　"</formula1>
    </dataValidation>
    <dataValidation type="list" imeMode="halfAlpha" allowBlank="1" showInputMessage="1" showErrorMessage="1" error="リストから選択してください" sqref="N436" xr:uid="{E2C50A0B-93B9-4EE0-84BF-2F8745C5E4B9}">
      <formula1>"○,　"</formula1>
    </dataValidation>
    <dataValidation type="list" imeMode="halfAlpha" allowBlank="1" showInputMessage="1" showErrorMessage="1" error="リストから選択してください" sqref="M437" xr:uid="{8FEEF90C-114A-4DB8-9AF8-454733F89A17}">
      <formula1>"○,　"</formula1>
    </dataValidation>
    <dataValidation type="list" imeMode="halfAlpha" allowBlank="1" showInputMessage="1" showErrorMessage="1" error="リストから選択してください" sqref="N437" xr:uid="{E9B9A6BE-F422-43D3-82E9-93845B747CDD}">
      <formula1>"○,　"</formula1>
    </dataValidation>
    <dataValidation type="list" imeMode="halfAlpha" allowBlank="1" showInputMessage="1" showErrorMessage="1" error="リストから選択してください" sqref="M438" xr:uid="{4FF288E0-0943-4CF2-AADF-2208986989D9}">
      <formula1>"○,　"</formula1>
    </dataValidation>
    <dataValidation type="list" imeMode="halfAlpha" allowBlank="1" showInputMessage="1" showErrorMessage="1" error="リストから選択してください" sqref="N438" xr:uid="{75073E18-2D0B-4092-B3F8-AFF51AC418BA}">
      <formula1>"○,　"</formula1>
    </dataValidation>
    <dataValidation type="list" imeMode="halfAlpha" allowBlank="1" showInputMessage="1" showErrorMessage="1" error="リストから選択してください" sqref="M439" xr:uid="{B60F9A83-7F9B-46D2-9299-820B78E277C9}">
      <formula1>"○,　"</formula1>
    </dataValidation>
    <dataValidation type="list" imeMode="halfAlpha" allowBlank="1" showInputMessage="1" showErrorMessage="1" error="リストから選択してください" sqref="N439" xr:uid="{CA9A35DD-F0A6-47AD-830A-4AA7AED9F3D0}">
      <formula1>"○,　"</formula1>
    </dataValidation>
    <dataValidation type="list" imeMode="halfAlpha" allowBlank="1" showInputMessage="1" showErrorMessage="1" error="リストから選択してください" sqref="M440" xr:uid="{211796DE-F609-465C-B340-C68A51591857}">
      <formula1>"○,　"</formula1>
    </dataValidation>
    <dataValidation type="list" imeMode="halfAlpha" allowBlank="1" showInputMessage="1" showErrorMessage="1" error="リストから選択してください" sqref="N440" xr:uid="{F4DE88A1-9DCD-4086-B322-161E6195D1D6}">
      <formula1>"○,　"</formula1>
    </dataValidation>
    <dataValidation type="list" imeMode="halfAlpha" allowBlank="1" showInputMessage="1" showErrorMessage="1" error="リストから選択してください" sqref="M441" xr:uid="{65E050DC-8F9C-4616-BEC1-7AAC046E1ED4}">
      <formula1>"○,　"</formula1>
    </dataValidation>
    <dataValidation type="list" imeMode="halfAlpha" allowBlank="1" showInputMessage="1" showErrorMessage="1" error="リストから選択してください" sqref="N441" xr:uid="{63900596-E926-4B4D-BF2E-BB2D9ACE3933}">
      <formula1>"○,　"</formula1>
    </dataValidation>
    <dataValidation type="list" imeMode="halfAlpha" allowBlank="1" showInputMessage="1" showErrorMessage="1" error="リストから選択してください" sqref="M442" xr:uid="{18473CDF-BB7B-4466-9CB6-DCADC4CF2020}">
      <formula1>"○,　"</formula1>
    </dataValidation>
    <dataValidation type="list" imeMode="halfAlpha" allowBlank="1" showInputMessage="1" showErrorMessage="1" error="リストから選択してください" sqref="N442" xr:uid="{4759DC31-FED5-46BA-A022-CBF7862D10AD}">
      <formula1>"○,　"</formula1>
    </dataValidation>
    <dataValidation type="list" imeMode="halfAlpha" allowBlank="1" showInputMessage="1" showErrorMessage="1" error="リストから選択してください" sqref="M443" xr:uid="{19464D3F-02B7-4DB3-9981-0C9527A74EE0}">
      <formula1>"○,　"</formula1>
    </dataValidation>
    <dataValidation type="list" imeMode="halfAlpha" allowBlank="1" showInputMessage="1" showErrorMessage="1" error="リストから選択してください" sqref="N443" xr:uid="{DFDCF6D2-CF32-4B73-98B9-4A9B4D028AE1}">
      <formula1>"○,　"</formula1>
    </dataValidation>
    <dataValidation type="list" imeMode="halfAlpha" allowBlank="1" showInputMessage="1" showErrorMessage="1" error="リストから選択してください" sqref="M444" xr:uid="{BF652D09-C192-472B-AEF8-20AE92262423}">
      <formula1>"○,　"</formula1>
    </dataValidation>
    <dataValidation type="list" imeMode="halfAlpha" allowBlank="1" showInputMessage="1" showErrorMessage="1" error="リストから選択してください" sqref="N444" xr:uid="{771D1274-9FEA-49D6-9DC1-DCCFD7EA9180}">
      <formula1>"○,　"</formula1>
    </dataValidation>
    <dataValidation type="list" imeMode="halfAlpha" allowBlank="1" showInputMessage="1" showErrorMessage="1" error="リストから選択してください" sqref="M445" xr:uid="{2F47AED2-CF11-42CD-A518-235C875E6712}">
      <formula1>"○,　"</formula1>
    </dataValidation>
    <dataValidation type="list" imeMode="halfAlpha" allowBlank="1" showInputMessage="1" showErrorMessage="1" error="リストから選択してください" sqref="N445" xr:uid="{6045C560-C68B-4C1F-8C71-D53E6D893949}">
      <formula1>"○,　"</formula1>
    </dataValidation>
    <dataValidation type="list" imeMode="halfAlpha" allowBlank="1" showInputMessage="1" showErrorMessage="1" error="リストから選択してください" sqref="M446" xr:uid="{3CC7238E-5E1E-45E4-A770-EBEEB0F3A12B}">
      <formula1>"○,　"</formula1>
    </dataValidation>
    <dataValidation type="list" imeMode="halfAlpha" allowBlank="1" showInputMessage="1" showErrorMessage="1" error="リストから選択してください" sqref="N446" xr:uid="{1DDB344E-3FF9-4888-8214-09A31EA004D0}">
      <formula1>"○,　"</formula1>
    </dataValidation>
    <dataValidation type="list" imeMode="halfAlpha" allowBlank="1" showInputMessage="1" showErrorMessage="1" error="リストから選択してください" sqref="M447" xr:uid="{8D1D67FF-DE5C-401E-B477-7606CF664C44}">
      <formula1>"○,　"</formula1>
    </dataValidation>
    <dataValidation type="list" imeMode="halfAlpha" allowBlank="1" showInputMessage="1" showErrorMessage="1" error="リストから選択してください" sqref="N447" xr:uid="{6D66F114-923F-4C18-BB7F-FF3B407AC2EA}">
      <formula1>"○,　"</formula1>
    </dataValidation>
    <dataValidation type="list" imeMode="halfAlpha" allowBlank="1" showInputMessage="1" showErrorMessage="1" error="リストから選択してください" sqref="M448" xr:uid="{42FDC6AC-D983-4170-BA6F-76B4E16BCA14}">
      <formula1>"○,　"</formula1>
    </dataValidation>
    <dataValidation type="list" imeMode="halfAlpha" allowBlank="1" showInputMessage="1" showErrorMessage="1" error="リストから選択してください" sqref="N448" xr:uid="{53FDE0EE-730D-4BD1-94C2-67177119DF12}">
      <formula1>"○,　"</formula1>
    </dataValidation>
    <dataValidation type="list" imeMode="halfAlpha" allowBlank="1" showInputMessage="1" showErrorMessage="1" error="リストから選択してください" sqref="M449" xr:uid="{8D61E166-A184-4F86-8F9D-46DB104281CC}">
      <formula1>"○,　"</formula1>
    </dataValidation>
    <dataValidation type="list" imeMode="halfAlpha" allowBlank="1" showInputMessage="1" showErrorMessage="1" error="リストから選択してください" sqref="N449" xr:uid="{3BD28893-C8EC-4311-8143-FDCFF44966B8}">
      <formula1>"○,　"</formula1>
    </dataValidation>
    <dataValidation type="list" imeMode="halfAlpha" allowBlank="1" showInputMessage="1" showErrorMessage="1" error="リストから選択してください" sqref="M450" xr:uid="{5BA2F48C-29C8-4C5E-A2EB-E0B1F429DCEC}">
      <formula1>"○,　"</formula1>
    </dataValidation>
    <dataValidation type="list" imeMode="halfAlpha" allowBlank="1" showInputMessage="1" showErrorMessage="1" error="リストから選択してください" sqref="N450" xr:uid="{42AE8043-B521-456B-9E65-EBDC418AA022}">
      <formula1>"○,　"</formula1>
    </dataValidation>
    <dataValidation type="list" imeMode="halfAlpha" allowBlank="1" showInputMessage="1" showErrorMessage="1" error="リストから選択してください" sqref="M451" xr:uid="{08AB69A2-32FD-4DEB-B995-A45BBA034872}">
      <formula1>"○,　"</formula1>
    </dataValidation>
    <dataValidation type="list" imeMode="halfAlpha" allowBlank="1" showInputMessage="1" showErrorMessage="1" error="リストから選択してください" sqref="N451" xr:uid="{631CD824-6B1B-4690-B107-D87187E01933}">
      <formula1>"○,　"</formula1>
    </dataValidation>
    <dataValidation type="list" imeMode="halfAlpha" allowBlank="1" showInputMessage="1" showErrorMessage="1" error="リストから選択してください" sqref="M452" xr:uid="{3415BC91-3782-4A9C-9C76-653090A7F25E}">
      <formula1>"○,　"</formula1>
    </dataValidation>
    <dataValidation type="list" imeMode="halfAlpha" allowBlank="1" showInputMessage="1" showErrorMessage="1" error="リストから選択してください" sqref="N452" xr:uid="{5A5762A7-038F-4E67-8776-E336743DAC21}">
      <formula1>"○,　"</formula1>
    </dataValidation>
    <dataValidation type="list" imeMode="halfAlpha" allowBlank="1" showInputMessage="1" showErrorMessage="1" error="リストから選択してください" sqref="M453" xr:uid="{4371CFAC-1BEE-4164-94B4-6A06647216C7}">
      <formula1>"○,　"</formula1>
    </dataValidation>
    <dataValidation type="list" imeMode="halfAlpha" allowBlank="1" showInputMessage="1" showErrorMessage="1" error="リストから選択してください" sqref="N453" xr:uid="{1A938AD8-6E8F-4C21-9FE6-FF03DB81C0D5}">
      <formula1>"○,　"</formula1>
    </dataValidation>
    <dataValidation type="list" imeMode="halfAlpha" allowBlank="1" showInputMessage="1" showErrorMessage="1" error="リストから選択してください" sqref="M454" xr:uid="{70CAC82E-CAE5-4F50-8061-AD287A2A2E9A}">
      <formula1>"○,　"</formula1>
    </dataValidation>
    <dataValidation type="list" imeMode="halfAlpha" allowBlank="1" showInputMessage="1" showErrorMessage="1" error="リストから選択してください" sqref="N454" xr:uid="{43BF6752-3183-4B59-9BD1-5656859581B6}">
      <formula1>"○,　"</formula1>
    </dataValidation>
    <dataValidation type="list" imeMode="halfAlpha" allowBlank="1" showInputMessage="1" showErrorMessage="1" error="リストから選択してください" sqref="M455" xr:uid="{C8E45ECE-20F2-4922-BA87-63BF3BCAF54C}">
      <formula1>"○,　"</formula1>
    </dataValidation>
    <dataValidation type="list" imeMode="halfAlpha" allowBlank="1" showInputMessage="1" showErrorMessage="1" error="リストから選択してください" sqref="N455" xr:uid="{FDC8B0F2-1216-4D1E-8810-A5C35531B635}">
      <formula1>"○,　"</formula1>
    </dataValidation>
    <dataValidation type="list" imeMode="halfAlpha" allowBlank="1" showInputMessage="1" showErrorMessage="1" error="リストから選択してください" sqref="M456" xr:uid="{320EFDE8-72EC-4BF8-B5BD-2656E1FC1E61}">
      <formula1>"○,　"</formula1>
    </dataValidation>
    <dataValidation type="list" imeMode="halfAlpha" allowBlank="1" showInputMessage="1" showErrorMessage="1" error="リストから選択してください" sqref="N456" xr:uid="{59FEA35D-EB9B-4658-9AF2-B804CAAE6E3A}">
      <formula1>"○,　"</formula1>
    </dataValidation>
    <dataValidation type="list" imeMode="halfAlpha" allowBlank="1" showInputMessage="1" showErrorMessage="1" error="リストから選択してください" sqref="M457" xr:uid="{FC3F6F7E-9BDE-48F5-AAF7-C9FBDD3E7F5C}">
      <formula1>"○,　"</formula1>
    </dataValidation>
    <dataValidation type="list" imeMode="halfAlpha" allowBlank="1" showInputMessage="1" showErrorMessage="1" error="リストから選択してください" sqref="N457" xr:uid="{F7F9867D-0A02-4FFE-9E88-2B3016574559}">
      <formula1>"○,　"</formula1>
    </dataValidation>
    <dataValidation type="list" imeMode="halfAlpha" allowBlank="1" showInputMessage="1" showErrorMessage="1" error="リストから選択してください" sqref="M458" xr:uid="{291EF19C-03DF-487C-809E-1212315BAE6B}">
      <formula1>"○,　"</formula1>
    </dataValidation>
    <dataValidation type="list" imeMode="halfAlpha" allowBlank="1" showInputMessage="1" showErrorMessage="1" error="リストから選択してください" sqref="N458" xr:uid="{08179C0A-35E1-4F52-B677-898C9DD0F11A}">
      <formula1>"○,　"</formula1>
    </dataValidation>
    <dataValidation type="list" imeMode="halfAlpha" allowBlank="1" showInputMessage="1" showErrorMessage="1" error="リストから選択してください" sqref="M459" xr:uid="{EA99C57E-0B1C-4CC4-B19C-32BC5C030C92}">
      <formula1>"○,　"</formula1>
    </dataValidation>
    <dataValidation type="list" imeMode="halfAlpha" allowBlank="1" showInputMessage="1" showErrorMessage="1" error="リストから選択してください" sqref="N459" xr:uid="{8910C88B-4D41-4585-B214-FC6208B6E553}">
      <formula1>"○,　"</formula1>
    </dataValidation>
    <dataValidation type="list" imeMode="halfAlpha" allowBlank="1" showInputMessage="1" showErrorMessage="1" error="リストから選択してください" sqref="M460" xr:uid="{EEC65889-ACD0-4E9F-AD5E-B4BAE078462E}">
      <formula1>"○,　"</formula1>
    </dataValidation>
    <dataValidation type="list" imeMode="halfAlpha" allowBlank="1" showInputMessage="1" showErrorMessage="1" error="リストから選択してください" sqref="N460" xr:uid="{E603438A-2D45-496A-8F3A-7DD2B246A9B3}">
      <formula1>"○,　"</formula1>
    </dataValidation>
    <dataValidation type="list" imeMode="halfAlpha" allowBlank="1" showInputMessage="1" showErrorMessage="1" error="リストから選択してください" sqref="M461" xr:uid="{39D15482-1451-420B-891A-B7910B8BD767}">
      <formula1>"○,　"</formula1>
    </dataValidation>
    <dataValidation type="list" imeMode="halfAlpha" allowBlank="1" showInputMessage="1" showErrorMessage="1" error="リストから選択してください" sqref="N461" xr:uid="{1D9CAEC6-BF15-41B3-9548-14806042CCE7}">
      <formula1>"○,　"</formula1>
    </dataValidation>
    <dataValidation type="list" imeMode="halfAlpha" allowBlank="1" showInputMessage="1" showErrorMessage="1" error="リストから選択してください" sqref="M462" xr:uid="{99F6AA48-5BAF-4363-882E-3236E7F0A883}">
      <formula1>"○,　"</formula1>
    </dataValidation>
    <dataValidation type="list" imeMode="halfAlpha" allowBlank="1" showInputMessage="1" showErrorMessage="1" error="リストから選択してください" sqref="N462" xr:uid="{8BC9B580-7247-46BF-BFEC-89E0B7219690}">
      <formula1>"○,　"</formula1>
    </dataValidation>
    <dataValidation type="list" imeMode="halfAlpha" allowBlank="1" showInputMessage="1" showErrorMessage="1" error="リストから選択してください" sqref="M463" xr:uid="{4511BB71-58BF-455B-B112-B2C964705206}">
      <formula1>"○,　"</formula1>
    </dataValidation>
    <dataValidation type="list" imeMode="halfAlpha" allowBlank="1" showInputMessage="1" showErrorMessage="1" error="リストから選択してください" sqref="N463" xr:uid="{D1488D31-BC12-4ACD-A83A-7DBE4D6664A3}">
      <formula1>"○,　"</formula1>
    </dataValidation>
    <dataValidation type="list" imeMode="halfAlpha" allowBlank="1" showInputMessage="1" showErrorMessage="1" error="リストから選択してください" sqref="M464" xr:uid="{5A8C6B9B-A183-494C-B7C8-5968639C1BFD}">
      <formula1>"○,　"</formula1>
    </dataValidation>
    <dataValidation type="list" imeMode="halfAlpha" allowBlank="1" showInputMessage="1" showErrorMessage="1" error="リストから選択してください" sqref="N464" xr:uid="{BDE785FC-96BE-479D-89C0-BABAA55955ED}">
      <formula1>"○,　"</formula1>
    </dataValidation>
    <dataValidation type="list" imeMode="halfAlpha" allowBlank="1" showInputMessage="1" showErrorMessage="1" error="リストから選択してください" sqref="M465" xr:uid="{324447B1-05DD-4572-A7B4-6B3B6CB96D08}">
      <formula1>"○,　"</formula1>
    </dataValidation>
    <dataValidation type="list" imeMode="halfAlpha" allowBlank="1" showInputMessage="1" showErrorMessage="1" error="リストから選択してください" sqref="N465" xr:uid="{2A6A39CD-5744-4D15-A91E-30F462AA7B3B}">
      <formula1>"○,　"</formula1>
    </dataValidation>
    <dataValidation type="list" imeMode="halfAlpha" allowBlank="1" showInputMessage="1" showErrorMessage="1" error="リストから選択してください" sqref="M466" xr:uid="{055ED813-7FFE-40DD-B209-5D46114CD7FE}">
      <formula1>"○,　"</formula1>
    </dataValidation>
    <dataValidation type="list" imeMode="halfAlpha" allowBlank="1" showInputMessage="1" showErrorMessage="1" error="リストから選択してください" sqref="N466" xr:uid="{9177109D-AF60-4EF9-A802-9963B7A595BA}">
      <formula1>"○,　"</formula1>
    </dataValidation>
    <dataValidation type="list" imeMode="halfAlpha" allowBlank="1" showInputMessage="1" showErrorMessage="1" error="リストから選択してください" sqref="M467" xr:uid="{E7C3BE4C-7C01-4577-B93B-44817F17C43E}">
      <formula1>"○,　"</formula1>
    </dataValidation>
    <dataValidation type="list" imeMode="halfAlpha" allowBlank="1" showInputMessage="1" showErrorMessage="1" error="リストから選択してください" sqref="N467" xr:uid="{D7556C8A-B5A9-463A-A080-97281B56ABA5}">
      <formula1>"○,　"</formula1>
    </dataValidation>
    <dataValidation type="list" imeMode="halfAlpha" allowBlank="1" showInputMessage="1" showErrorMessage="1" error="リストから選択してください" sqref="M468" xr:uid="{05FB0DAF-9C1D-441F-AF10-EF7A723DDFC3}">
      <formula1>"○,　"</formula1>
    </dataValidation>
    <dataValidation type="list" imeMode="halfAlpha" allowBlank="1" showInputMessage="1" showErrorMessage="1" error="リストから選択してください" sqref="N468" xr:uid="{74197C93-6891-46F9-9811-77EB37EA82C1}">
      <formula1>"○,　"</formula1>
    </dataValidation>
    <dataValidation type="list" imeMode="halfAlpha" allowBlank="1" showInputMessage="1" showErrorMessage="1" error="リストから選択してください" sqref="M469" xr:uid="{A0A22B3B-C980-44D4-BB39-29C88FA2D92F}">
      <formula1>"○,　"</formula1>
    </dataValidation>
    <dataValidation type="list" imeMode="halfAlpha" allowBlank="1" showInputMessage="1" showErrorMessage="1" error="リストから選択してください" sqref="N469" xr:uid="{7EDB86C5-648F-41FC-AC3C-D416B70624BB}">
      <formula1>"○,　"</formula1>
    </dataValidation>
    <dataValidation type="list" imeMode="halfAlpha" allowBlank="1" showInputMessage="1" showErrorMessage="1" error="リストから選択してください" sqref="M470" xr:uid="{98868348-7F46-44BB-BE74-AE35ED23DF8E}">
      <formula1>"○,　"</formula1>
    </dataValidation>
    <dataValidation type="list" imeMode="halfAlpha" allowBlank="1" showInputMessage="1" showErrorMessage="1" error="リストから選択してください" sqref="N470" xr:uid="{C816E46F-D9FE-496B-8C15-9FAA1B38695E}">
      <formula1>"○,　"</formula1>
    </dataValidation>
    <dataValidation type="list" imeMode="halfAlpha" allowBlank="1" showInputMessage="1" showErrorMessage="1" error="リストから選択してください" sqref="M471" xr:uid="{9835DF65-6972-4853-A228-72B4B6B67649}">
      <formula1>"○,　"</formula1>
    </dataValidation>
    <dataValidation type="list" imeMode="halfAlpha" allowBlank="1" showInputMessage="1" showErrorMessage="1" error="リストから選択してください" sqref="N471" xr:uid="{28F622F2-0593-4C98-B802-65B2E67871C1}">
      <formula1>"○,　"</formula1>
    </dataValidation>
    <dataValidation type="list" imeMode="halfAlpha" allowBlank="1" showInputMessage="1" showErrorMessage="1" error="リストから選択してください" sqref="M472" xr:uid="{8E0D7D85-7C68-46A4-AF25-D16D2821F84D}">
      <formula1>"○,　"</formula1>
    </dataValidation>
    <dataValidation type="list" imeMode="halfAlpha" allowBlank="1" showInputMessage="1" showErrorMessage="1" error="リストから選択してください" sqref="N472" xr:uid="{E9655D42-B2A7-4A26-BF2C-057CBBCCBF03}">
      <formula1>"○,　"</formula1>
    </dataValidation>
    <dataValidation type="list" imeMode="halfAlpha" allowBlank="1" showInputMessage="1" showErrorMessage="1" error="リストから選択してください" sqref="M473" xr:uid="{D9C0A8EA-3052-47A2-B9FA-ED4CEACD422D}">
      <formula1>"○,　"</formula1>
    </dataValidation>
    <dataValidation type="list" imeMode="halfAlpha" allowBlank="1" showInputMessage="1" showErrorMessage="1" error="リストから選択してください" sqref="N473" xr:uid="{3A525D0A-D611-4528-B4A6-D5428BEA1493}">
      <formula1>"○,　"</formula1>
    </dataValidation>
    <dataValidation type="list" imeMode="halfAlpha" allowBlank="1" showInputMessage="1" showErrorMessage="1" error="リストから選択してください" sqref="M474" xr:uid="{B9E49068-87D1-4630-B1B2-2325FA3DC0D7}">
      <formula1>"○,　"</formula1>
    </dataValidation>
    <dataValidation type="list" imeMode="halfAlpha" allowBlank="1" showInputMessage="1" showErrorMessage="1" error="リストから選択してください" sqref="N474" xr:uid="{3787A1B0-B7C3-48A0-BCFE-5D77D7D637CA}">
      <formula1>"○,　"</formula1>
    </dataValidation>
    <dataValidation type="list" imeMode="halfAlpha" allowBlank="1" showInputMessage="1" showErrorMessage="1" error="リストから選択してください" sqref="M475" xr:uid="{05872C9D-A370-4247-86AF-E9946C819378}">
      <formula1>"○,　"</formula1>
    </dataValidation>
    <dataValidation type="list" imeMode="halfAlpha" allowBlank="1" showInputMessage="1" showErrorMessage="1" error="リストから選択してください" sqref="N475" xr:uid="{F846BB26-7DA4-46AF-8B49-93CBAF792987}">
      <formula1>"○,　"</formula1>
    </dataValidation>
    <dataValidation type="list" imeMode="halfAlpha" allowBlank="1" showInputMessage="1" showErrorMessage="1" error="リストから選択してください" sqref="M476" xr:uid="{2B97BAF9-5B74-42B8-AFB0-559820DA9DD7}">
      <formula1>"○,　"</formula1>
    </dataValidation>
    <dataValidation type="list" imeMode="halfAlpha" allowBlank="1" showInputMessage="1" showErrorMessage="1" error="リストから選択してください" sqref="N476" xr:uid="{2179E349-CA67-4792-B351-F705A3D699FC}">
      <formula1>"○,　"</formula1>
    </dataValidation>
  </dataValidations>
  <pageMargins left="0.19685039370078741" right="0.19685039370078741" top="0.39370078740157483" bottom="0.19685039370078741" header="0.19685039370078741" footer="0.19685039370078741"/>
  <pageSetup paperSize="9" scale="62"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4"/>
  <sheetViews>
    <sheetView zoomScaleNormal="100" workbookViewId="0"/>
  </sheetViews>
  <sheetFormatPr defaultColWidth="9" defaultRowHeight="13.5" x14ac:dyDescent="0.15"/>
  <cols>
    <col min="1" max="16384" width="9" style="118"/>
  </cols>
  <sheetData>
    <row r="1" spans="1:1" x14ac:dyDescent="0.15">
      <c r="A1" s="118"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x14ac:dyDescent="0.15">
      <c r="A2" s="118" t="str">
        <f>"@神奈川県@和歌山県@鹿児島県@"</f>
        <v>@神奈川県@和歌山県@鹿児島県@</v>
      </c>
    </row>
    <row r="3" spans="1:1" x14ac:dyDescent="0.15">
      <c r="A3" s="118" t="s">
        <v>109</v>
      </c>
    </row>
    <row r="4" spans="1:1" x14ac:dyDescent="0.15">
      <c r="A4" s="118" t="s">
        <v>110</v>
      </c>
    </row>
  </sheetData>
  <sheetProtection algorithmName="SHA-512" hashValue="GM1yrgLptO/upj8QzXyQt8BDeP80Vl5IGDF9dCuW88tZ39la95S+XdGnUwuY8Z49LJ1sB0pZfHo3P/rvmFsJ6Q==" saltValue="gOQMTW2BfoYxJNtht4kaag=="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2024-06-21T06:49:04Z</cp:lastPrinted>
  <dcterms:created xsi:type="dcterms:W3CDTF">2018-07-20T07:50:20Z</dcterms:created>
  <dcterms:modified xsi:type="dcterms:W3CDTF">2025-03-13T02:20:24Z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