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84F30995-C51E-4D51-B8D5-7EC934063247}" xr6:coauthVersionLast="47" xr6:coauthVersionMax="47" xr10:uidLastSave="{00000000-0000-0000-0000-000000000000}"/>
  <bookViews>
    <workbookView xWindow="-108" yWindow="-108" windowWidth="23256" windowHeight="12456" xr2:uid="{E8AA0E7B-4A65-4B92-8021-E423F9A08619}"/>
  </bookViews>
  <sheets>
    <sheet name="調査票①" sheetId="35" r:id="rId1"/>
    <sheet name="調査票②" sheetId="45" r:id="rId2"/>
    <sheet name="別紙２の１" sheetId="41" r:id="rId3"/>
    <sheet name="別紙２の２" sheetId="42" r:id="rId4"/>
    <sheet name="別紙３" sheetId="43" r:id="rId5"/>
  </sheets>
  <definedNames>
    <definedName name="_xlnm.Print_Area" localSheetId="0">調査票①!$A$1:$AA$368</definedName>
    <definedName name="_xlnm.Print_Area" localSheetId="1">調査票②!$A$1:$AA$125</definedName>
    <definedName name="_xlnm.Print_Area" localSheetId="2">別紙２の１!$A$1:$N$31</definedName>
    <definedName name="_xlnm.Print_Area" localSheetId="3">別紙２の２!$A$1:$U$40</definedName>
    <definedName name="_xlnm.Print_Titles" localSheetId="0">調査票①!$1:$3</definedName>
    <definedName name="_xlnm.Print_Titles" localSheetId="1">調査票②!$1:$3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 i="42" l="1"/>
  <c r="O27" i="42"/>
  <c r="O28" i="42"/>
  <c r="O29" i="42"/>
  <c r="O30" i="42"/>
  <c r="O31" i="42"/>
  <c r="O32" i="42"/>
  <c r="O33" i="42"/>
  <c r="O34" i="42"/>
  <c r="O35" i="42"/>
  <c r="O36" i="42"/>
  <c r="O37" i="42"/>
  <c r="O38" i="42"/>
  <c r="O39" i="42"/>
  <c r="O40" i="42"/>
  <c r="O25" i="42"/>
  <c r="H25" i="42"/>
  <c r="L26" i="42"/>
  <c r="L27" i="42"/>
  <c r="L28" i="42"/>
  <c r="L29" i="42"/>
  <c r="L30" i="42"/>
  <c r="L31" i="42"/>
  <c r="L32" i="42"/>
  <c r="L33" i="42"/>
  <c r="L34" i="42"/>
  <c r="L35" i="42"/>
  <c r="L36" i="42"/>
  <c r="L37" i="42"/>
  <c r="L38" i="42"/>
  <c r="L39" i="42"/>
  <c r="L40" i="42"/>
  <c r="H26" i="42"/>
  <c r="H27" i="42"/>
  <c r="H28" i="42"/>
  <c r="H29" i="42"/>
  <c r="H30" i="42"/>
  <c r="H31" i="42"/>
  <c r="H32" i="42"/>
  <c r="H33" i="42"/>
  <c r="H34" i="42"/>
  <c r="H35" i="42"/>
  <c r="H36" i="42"/>
  <c r="H37" i="42"/>
  <c r="H38" i="42"/>
  <c r="H39" i="42"/>
  <c r="H40" i="42"/>
  <c r="O19" i="42"/>
  <c r="O18" i="42"/>
  <c r="H18" i="42"/>
  <c r="L25" i="42"/>
  <c r="L18" i="42"/>
  <c r="J25" i="42"/>
  <c r="K52" i="45"/>
  <c r="K51" i="45"/>
  <c r="K50" i="45"/>
  <c r="K49" i="45"/>
  <c r="K48" i="45"/>
  <c r="K47" i="45"/>
  <c r="K46" i="45"/>
  <c r="K53" i="45" s="1"/>
  <c r="K87" i="45"/>
  <c r="K81" i="45"/>
  <c r="K48" i="35"/>
  <c r="K47" i="35"/>
  <c r="K46" i="35"/>
  <c r="K45" i="35"/>
  <c r="K44" i="35"/>
  <c r="K43" i="35"/>
  <c r="K42" i="35"/>
  <c r="K41" i="35"/>
  <c r="K40" i="35"/>
  <c r="K39" i="35"/>
  <c r="K38" i="35"/>
  <c r="K37" i="35"/>
  <c r="K36" i="35"/>
  <c r="K35" i="35"/>
  <c r="K34" i="35"/>
  <c r="K33" i="35"/>
  <c r="K32" i="35"/>
  <c r="K31" i="35"/>
  <c r="K329" i="35"/>
  <c r="K324" i="35"/>
  <c r="K323" i="35"/>
  <c r="K342" i="35" s="1"/>
  <c r="K282" i="35"/>
  <c r="K269" i="35"/>
  <c r="K290" i="35" s="1"/>
  <c r="K257" i="35"/>
  <c r="K271" i="35"/>
  <c r="K270" i="35"/>
  <c r="K262" i="35"/>
  <c r="K253" i="35"/>
  <c r="K252" i="35"/>
  <c r="K242" i="35"/>
  <c r="K263" i="35" s="1"/>
  <c r="K233" i="35"/>
  <c r="K224" i="35"/>
  <c r="K223" i="35"/>
  <c r="K221" i="35"/>
  <c r="K220" i="35"/>
  <c r="K219" i="35"/>
  <c r="K190" i="35"/>
  <c r="K122" i="35"/>
  <c r="K73" i="35"/>
  <c r="K72" i="35"/>
  <c r="K71" i="35"/>
  <c r="K70" i="35"/>
  <c r="K69" i="35"/>
  <c r="K68" i="35"/>
  <c r="K66" i="35"/>
  <c r="K65" i="35"/>
  <c r="K64" i="35"/>
  <c r="K63" i="35"/>
  <c r="K62" i="35"/>
  <c r="K61" i="35"/>
  <c r="K14" i="45"/>
  <c r="K122" i="45"/>
  <c r="K121" i="45"/>
  <c r="K120" i="45"/>
  <c r="K119" i="45"/>
  <c r="K123" i="45" s="1"/>
  <c r="K116" i="45"/>
  <c r="K115" i="45"/>
  <c r="K114" i="45"/>
  <c r="K113" i="45"/>
  <c r="K112" i="45"/>
  <c r="K111" i="45"/>
  <c r="K110" i="45"/>
  <c r="K109" i="45"/>
  <c r="K108" i="45"/>
  <c r="K107" i="45"/>
  <c r="K106" i="45"/>
  <c r="K105" i="45"/>
  <c r="K104" i="45"/>
  <c r="K103" i="45"/>
  <c r="K102" i="45"/>
  <c r="K101" i="45"/>
  <c r="K100" i="45"/>
  <c r="K99" i="45"/>
  <c r="K117" i="45" s="1"/>
  <c r="K96" i="45"/>
  <c r="K95" i="45"/>
  <c r="K94" i="45"/>
  <c r="K97" i="45" s="1"/>
  <c r="K93" i="45"/>
  <c r="K92" i="45"/>
  <c r="K91" i="45"/>
  <c r="K90" i="45"/>
  <c r="K86" i="45"/>
  <c r="K85" i="45"/>
  <c r="K84" i="45"/>
  <c r="K88" i="45" s="1"/>
  <c r="K80" i="45"/>
  <c r="K79" i="45"/>
  <c r="K78" i="45"/>
  <c r="K77" i="45"/>
  <c r="K76" i="45"/>
  <c r="K75" i="45"/>
  <c r="K74" i="45"/>
  <c r="K73" i="45"/>
  <c r="K72" i="45"/>
  <c r="K71" i="45"/>
  <c r="K70" i="45"/>
  <c r="K69" i="45"/>
  <c r="K68" i="45"/>
  <c r="K67" i="45"/>
  <c r="K66" i="45"/>
  <c r="K65" i="45"/>
  <c r="K64" i="45"/>
  <c r="K82" i="45" s="1"/>
  <c r="K61" i="45"/>
  <c r="K60" i="45"/>
  <c r="K59" i="45"/>
  <c r="K58" i="45"/>
  <c r="K57" i="45"/>
  <c r="K56" i="45"/>
  <c r="K55" i="45"/>
  <c r="K43" i="45"/>
  <c r="K42" i="45"/>
  <c r="K41" i="45"/>
  <c r="K40" i="45"/>
  <c r="K44" i="45" s="1"/>
  <c r="K37" i="45"/>
  <c r="K36" i="45"/>
  <c r="K35" i="45"/>
  <c r="K34" i="45"/>
  <c r="K33" i="45"/>
  <c r="K32" i="45"/>
  <c r="K31" i="45"/>
  <c r="K30" i="45"/>
  <c r="K29" i="45"/>
  <c r="K28" i="45"/>
  <c r="K27" i="45"/>
  <c r="K26" i="45"/>
  <c r="K25" i="45"/>
  <c r="K24" i="45"/>
  <c r="K23" i="45"/>
  <c r="K22" i="45"/>
  <c r="K21" i="45"/>
  <c r="K20" i="45"/>
  <c r="K38" i="45" s="1"/>
  <c r="K125" i="45" s="1"/>
  <c r="K18" i="45"/>
  <c r="K17" i="45"/>
  <c r="K16" i="45"/>
  <c r="K15" i="45"/>
  <c r="K13" i="45"/>
  <c r="K12" i="45"/>
  <c r="Q25" i="42"/>
  <c r="Q40" i="42"/>
  <c r="Q39" i="42"/>
  <c r="Q38" i="42"/>
  <c r="Q37" i="42"/>
  <c r="Q36" i="42"/>
  <c r="Q35" i="42"/>
  <c r="Q34" i="42"/>
  <c r="Q33" i="42"/>
  <c r="Q32" i="42"/>
  <c r="Q31" i="42"/>
  <c r="Q30" i="42"/>
  <c r="Q21" i="42" s="1"/>
  <c r="Q29" i="42"/>
  <c r="Q28" i="42"/>
  <c r="Q27" i="42"/>
  <c r="Q26" i="42"/>
  <c r="N40" i="42"/>
  <c r="N39" i="42"/>
  <c r="N38" i="42"/>
  <c r="N37" i="42"/>
  <c r="N36" i="42"/>
  <c r="N35" i="42"/>
  <c r="N34" i="42"/>
  <c r="N33" i="42"/>
  <c r="N32" i="42"/>
  <c r="N31" i="42"/>
  <c r="N30" i="42"/>
  <c r="N29" i="42"/>
  <c r="N21" i="42" s="1"/>
  <c r="N14" i="42" s="1"/>
  <c r="N28" i="42"/>
  <c r="N27" i="42"/>
  <c r="N26" i="42"/>
  <c r="N25" i="42"/>
  <c r="J40" i="42"/>
  <c r="J39" i="42"/>
  <c r="J38" i="42"/>
  <c r="J37" i="42"/>
  <c r="J36" i="42"/>
  <c r="J35" i="42"/>
  <c r="J34" i="42"/>
  <c r="J33" i="42"/>
  <c r="J32" i="42"/>
  <c r="J31" i="42"/>
  <c r="J30" i="42"/>
  <c r="J29" i="42"/>
  <c r="J21" i="42" s="1"/>
  <c r="J14" i="42" s="1"/>
  <c r="J28" i="42"/>
  <c r="J27" i="42"/>
  <c r="J26" i="42"/>
  <c r="Q19" i="42"/>
  <c r="N19" i="42"/>
  <c r="N18" i="42"/>
  <c r="J18" i="42"/>
  <c r="J31" i="41"/>
  <c r="J30" i="41"/>
  <c r="J29" i="41"/>
  <c r="J28" i="41"/>
  <c r="J27" i="41"/>
  <c r="J26" i="41"/>
  <c r="J25" i="41"/>
  <c r="J24" i="41"/>
  <c r="J23" i="41"/>
  <c r="J15" i="41" s="1"/>
  <c r="J9" i="41" s="1"/>
  <c r="J22" i="41"/>
  <c r="J21" i="41"/>
  <c r="J20" i="41"/>
  <c r="J19" i="41"/>
  <c r="J13" i="41"/>
  <c r="K341" i="35"/>
  <c r="K340" i="35"/>
  <c r="K339" i="35"/>
  <c r="K338" i="35"/>
  <c r="K337" i="35"/>
  <c r="K336" i="35"/>
  <c r="K335" i="35"/>
  <c r="K334" i="35"/>
  <c r="K333" i="35"/>
  <c r="K332" i="35"/>
  <c r="K331" i="35"/>
  <c r="K328" i="35"/>
  <c r="K327" i="35"/>
  <c r="K326" i="35"/>
  <c r="K325" i="35"/>
  <c r="K316" i="35"/>
  <c r="K315" i="35"/>
  <c r="K314" i="35"/>
  <c r="K313" i="35"/>
  <c r="K312" i="35"/>
  <c r="K311" i="35"/>
  <c r="K310" i="35"/>
  <c r="K309" i="35"/>
  <c r="K308" i="35"/>
  <c r="K307" i="35"/>
  <c r="K306" i="35"/>
  <c r="K305" i="35"/>
  <c r="K303" i="35"/>
  <c r="K302" i="35"/>
  <c r="K301" i="35"/>
  <c r="K300" i="35"/>
  <c r="K299" i="35"/>
  <c r="K298" i="35"/>
  <c r="K297" i="35"/>
  <c r="K317" i="35" s="1"/>
  <c r="K296" i="35"/>
  <c r="K289" i="35"/>
  <c r="K288" i="35"/>
  <c r="K287" i="35"/>
  <c r="K286" i="35"/>
  <c r="K285" i="35"/>
  <c r="K284" i="35"/>
  <c r="K283" i="35"/>
  <c r="K281" i="35"/>
  <c r="K280" i="35"/>
  <c r="K279" i="35"/>
  <c r="K278" i="35"/>
  <c r="K276" i="35"/>
  <c r="K275" i="35"/>
  <c r="K274" i="35"/>
  <c r="K273" i="35"/>
  <c r="K272" i="35"/>
  <c r="K261" i="35"/>
  <c r="K260" i="35"/>
  <c r="K259" i="35"/>
  <c r="K258" i="35"/>
  <c r="K256" i="35"/>
  <c r="K255" i="35"/>
  <c r="K254" i="35"/>
  <c r="K251" i="35"/>
  <c r="K249" i="35"/>
  <c r="K248" i="35"/>
  <c r="K247" i="35"/>
  <c r="K246" i="35"/>
  <c r="K245" i="35"/>
  <c r="K244" i="35"/>
  <c r="K243" i="35"/>
  <c r="K235" i="35"/>
  <c r="K234" i="35"/>
  <c r="K232" i="35"/>
  <c r="K231" i="35"/>
  <c r="K230" i="35"/>
  <c r="K229" i="35"/>
  <c r="K228" i="35"/>
  <c r="K227" i="35"/>
  <c r="K226" i="35"/>
  <c r="K225" i="35"/>
  <c r="K218" i="35"/>
  <c r="K217" i="35"/>
  <c r="K216" i="35"/>
  <c r="K215" i="35"/>
  <c r="K214" i="35"/>
  <c r="K213" i="35"/>
  <c r="K236" i="35" s="1"/>
  <c r="I29" i="43"/>
  <c r="J29" i="43" s="1"/>
  <c r="L29" i="43" s="1"/>
  <c r="I28" i="43"/>
  <c r="J28" i="43"/>
  <c r="L28" i="43" s="1"/>
  <c r="I27" i="43"/>
  <c r="J27" i="43"/>
  <c r="L27" i="43" s="1"/>
  <c r="I26" i="43"/>
  <c r="J26" i="43" s="1"/>
  <c r="L26" i="43" s="1"/>
  <c r="I25" i="43"/>
  <c r="J25" i="43" s="1"/>
  <c r="L25" i="43" s="1"/>
  <c r="I24" i="43"/>
  <c r="J24" i="43" s="1"/>
  <c r="L24" i="43" s="1"/>
  <c r="I23" i="43"/>
  <c r="J23" i="43"/>
  <c r="L23" i="43" s="1"/>
  <c r="I22" i="43"/>
  <c r="J22" i="43"/>
  <c r="L22" i="43"/>
  <c r="I21" i="43"/>
  <c r="J21" i="43" s="1"/>
  <c r="L21" i="43" s="1"/>
  <c r="I20" i="43"/>
  <c r="J20" i="43"/>
  <c r="L20" i="43" s="1"/>
  <c r="I19" i="43"/>
  <c r="J19" i="43"/>
  <c r="L19" i="43" s="1"/>
  <c r="B15" i="43"/>
  <c r="I13" i="43"/>
  <c r="J13" i="43"/>
  <c r="L13" i="43" s="1"/>
  <c r="K21" i="42"/>
  <c r="G21" i="42"/>
  <c r="D21" i="42"/>
  <c r="L19" i="42"/>
  <c r="J19" i="42"/>
  <c r="H19" i="42"/>
  <c r="Q18" i="42"/>
  <c r="Q14" i="42" s="1"/>
  <c r="D15" i="41"/>
  <c r="K151" i="35"/>
  <c r="K138" i="35"/>
  <c r="K29" i="35"/>
  <c r="K28" i="35"/>
  <c r="K27" i="35"/>
  <c r="K364" i="35"/>
  <c r="K205" i="35"/>
  <c r="K147" i="35"/>
  <c r="K141" i="35"/>
  <c r="K139" i="35"/>
  <c r="K137" i="35"/>
  <c r="K136" i="35"/>
  <c r="K135" i="35"/>
  <c r="K134" i="35"/>
  <c r="K133" i="35"/>
  <c r="K158" i="35" s="1"/>
  <c r="K53" i="35"/>
  <c r="K50" i="35"/>
  <c r="I321" i="35"/>
  <c r="K170" i="35"/>
  <c r="K169" i="35"/>
  <c r="K168" i="35"/>
  <c r="I347" i="35"/>
  <c r="T346" i="35"/>
  <c r="K193" i="35"/>
  <c r="K194" i="35"/>
  <c r="K196" i="35"/>
  <c r="K195" i="35"/>
  <c r="K191" i="35"/>
  <c r="K178" i="35"/>
  <c r="K188" i="35"/>
  <c r="K184" i="35"/>
  <c r="K182" i="35"/>
  <c r="K180" i="35"/>
  <c r="K187" i="35"/>
  <c r="K186" i="35"/>
  <c r="K185" i="35"/>
  <c r="K183" i="35"/>
  <c r="K181" i="35"/>
  <c r="K174" i="35"/>
  <c r="K175" i="35"/>
  <c r="K176" i="35"/>
  <c r="K177" i="35"/>
  <c r="K173" i="35"/>
  <c r="K121" i="35"/>
  <c r="K125" i="35"/>
  <c r="K106" i="35"/>
  <c r="K124" i="35"/>
  <c r="K123" i="35"/>
  <c r="K120" i="35"/>
  <c r="K119" i="35"/>
  <c r="K118" i="35"/>
  <c r="K117" i="35"/>
  <c r="K116" i="35"/>
  <c r="K115" i="35"/>
  <c r="K114" i="35"/>
  <c r="K113" i="35"/>
  <c r="K112" i="35"/>
  <c r="K110" i="35"/>
  <c r="K109" i="35"/>
  <c r="K108" i="35"/>
  <c r="K107" i="35"/>
  <c r="K105" i="35"/>
  <c r="K104" i="35"/>
  <c r="K99" i="35"/>
  <c r="K102" i="35"/>
  <c r="K98" i="35"/>
  <c r="K88" i="35"/>
  <c r="K87" i="35"/>
  <c r="K56" i="35"/>
  <c r="K59" i="35"/>
  <c r="K58" i="35"/>
  <c r="K57" i="35"/>
  <c r="K55" i="35"/>
  <c r="K85" i="35"/>
  <c r="K82" i="35"/>
  <c r="K91" i="35"/>
  <c r="K90" i="35"/>
  <c r="K86" i="35"/>
  <c r="K84" i="35"/>
  <c r="K83" i="35"/>
  <c r="K81" i="35"/>
  <c r="K126" i="35" s="1"/>
  <c r="K13" i="35"/>
  <c r="K12" i="35"/>
  <c r="K74" i="35" s="1"/>
  <c r="K367" i="35" s="1"/>
  <c r="K155" i="35"/>
  <c r="K142" i="35"/>
  <c r="K143" i="35"/>
  <c r="K144" i="35"/>
  <c r="K145" i="35"/>
  <c r="K146" i="35"/>
  <c r="K148" i="35"/>
  <c r="K149" i="35"/>
  <c r="K150" i="35"/>
  <c r="K152" i="35"/>
  <c r="K153" i="35"/>
  <c r="K154" i="35"/>
  <c r="K156" i="35"/>
  <c r="K157" i="35"/>
  <c r="K101" i="35"/>
  <c r="K171" i="35"/>
  <c r="K204" i="35"/>
  <c r="K203" i="35"/>
  <c r="K206" i="35" s="1"/>
  <c r="I202" i="35"/>
  <c r="I163" i="35"/>
  <c r="I131" i="35"/>
  <c r="I79" i="35"/>
  <c r="C201" i="35"/>
  <c r="C130" i="35"/>
  <c r="K52" i="35"/>
  <c r="K51" i="35"/>
  <c r="K93" i="35"/>
  <c r="K15" i="35"/>
  <c r="K166" i="35"/>
  <c r="K165" i="35"/>
  <c r="K197" i="35" s="1"/>
  <c r="K92" i="35"/>
  <c r="K94" i="35"/>
  <c r="K95" i="35"/>
  <c r="K96" i="35"/>
  <c r="K97" i="35"/>
  <c r="K100" i="35"/>
  <c r="K24" i="35"/>
  <c r="K20" i="35"/>
  <c r="K21" i="35"/>
  <c r="K22" i="35"/>
  <c r="K23" i="35"/>
  <c r="K25" i="35"/>
  <c r="K26" i="35"/>
  <c r="K19" i="35"/>
  <c r="K14" i="35"/>
  <c r="K16" i="35"/>
  <c r="K17" i="35"/>
  <c r="K18" i="35"/>
  <c r="O21" i="42"/>
  <c r="K62" i="45"/>
  <c r="L15" i="43" l="1"/>
  <c r="L9"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3" authorId="0" shapeId="0" xr:uid="{97C88E22-BD5D-47BF-9F10-73A6F60AA962}">
      <text>
        <r>
          <rPr>
            <b/>
            <sz val="9"/>
            <color indexed="81"/>
            <rFont val="ＭＳ Ｐゴシック"/>
            <family val="3"/>
            <charset val="128"/>
          </rPr>
          <t>簡易陰圧装置は１施設１台限りです。</t>
        </r>
      </text>
    </comment>
    <comment ref="H13" authorId="0" shapeId="0" xr:uid="{EBE0853D-4C40-41F9-AC72-76E3EBBBCFB0}">
      <text>
        <r>
          <rPr>
            <b/>
            <sz val="9"/>
            <color indexed="81"/>
            <rFont val="ＭＳ Ｐゴシック"/>
            <family val="3"/>
            <charset val="128"/>
          </rPr>
          <t>簡易陰圧ブースなら１（人）、陰圧装置を４人部屋に設置するなら４（人）と記入してください。</t>
        </r>
      </text>
    </comment>
    <comment ref="J13" authorId="0" shapeId="0" xr:uid="{602E123F-8176-4E3C-BB42-0A9BC25B6E85}">
      <text>
        <r>
          <rPr>
            <b/>
            <sz val="9"/>
            <color indexed="81"/>
            <rFont val="MS P ゴシック"/>
            <family val="3"/>
            <charset val="128"/>
          </rPr>
          <t>自動計算となりますので改変しないでください。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6" authorId="0" shapeId="0" xr:uid="{01C2B795-9F31-4098-BB85-C23FEDC1E045}">
      <text>
        <r>
          <rPr>
            <b/>
            <sz val="9"/>
            <color indexed="81"/>
            <rFont val="MS P ゴシック"/>
            <family val="3"/>
            <charset val="128"/>
          </rPr>
          <t>（上限）
1箇所1,340 千円</t>
        </r>
      </text>
    </comment>
    <comment ref="M16" authorId="0" shapeId="0" xr:uid="{D030AB4A-E466-4C2B-B0F4-1C159AA62AB1}">
      <text>
        <r>
          <rPr>
            <b/>
            <sz val="9"/>
            <color indexed="81"/>
            <rFont val="MS P ゴシック"/>
            <family val="3"/>
            <charset val="128"/>
          </rPr>
          <t>（上限）
1箇所7,990千円</t>
        </r>
      </text>
    </comment>
    <comment ref="P16" authorId="0" shapeId="0" xr:uid="{78C69C2B-C8D1-4C31-A4A3-6B985047131A}">
      <text>
        <r>
          <rPr>
            <b/>
            <sz val="9"/>
            <color indexed="81"/>
            <rFont val="MS P ゴシック"/>
            <family val="3"/>
            <charset val="128"/>
          </rPr>
          <t>（上限）
1施設・事業所
4,670千円</t>
        </r>
      </text>
    </comment>
    <comment ref="J18" authorId="0" shapeId="0" xr:uid="{04F44A85-6FE2-4E37-8232-A15E79D1E98D}">
      <text>
        <r>
          <rPr>
            <b/>
            <sz val="9"/>
            <color indexed="81"/>
            <rFont val="MS P ゴシック"/>
            <family val="3"/>
            <charset val="128"/>
          </rPr>
          <t>自動計算しますので、改変しないでください。</t>
        </r>
      </text>
    </comment>
    <comment ref="H19" authorId="0" shapeId="0" xr:uid="{763B12C1-4D8B-4DDE-8E77-E15AEEAB9521}">
      <text>
        <r>
          <rPr>
            <b/>
            <sz val="9"/>
            <color indexed="81"/>
            <rFont val="ＭＳ Ｐゴシック"/>
            <family val="3"/>
            <charset val="128"/>
          </rPr>
          <t>自動計算しますので、改変しないでください。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3" authorId="0" shapeId="0" xr:uid="{E3D72389-2CBF-4C6E-B1C0-90BC5F0D6D3A}">
      <text>
        <r>
          <rPr>
            <b/>
            <sz val="9"/>
            <color indexed="81"/>
            <rFont val="ＭＳ Ｐゴシック"/>
            <family val="3"/>
            <charset val="128"/>
          </rPr>
          <t>自動計算しますので、改変しないでください。（黄色着色）</t>
        </r>
      </text>
    </comment>
  </commentList>
</comments>
</file>

<file path=xl/sharedStrings.xml><?xml version="1.0" encoding="utf-8"?>
<sst xmlns="http://schemas.openxmlformats.org/spreadsheetml/2006/main" count="1682" uniqueCount="269">
  <si>
    <t>所要額</t>
    <rPh sb="0" eb="2">
      <t>ショヨウ</t>
    </rPh>
    <rPh sb="2" eb="3">
      <t>ガク</t>
    </rPh>
    <phoneticPr fontId="2"/>
  </si>
  <si>
    <t>（単位：件、千円）</t>
    <rPh sb="1" eb="3">
      <t>タンイ</t>
    </rPh>
    <rPh sb="4" eb="5">
      <t>ケン</t>
    </rPh>
    <rPh sb="6" eb="8">
      <t>センエン</t>
    </rPh>
    <phoneticPr fontId="2"/>
  </si>
  <si>
    <t>/千円</t>
    <rPh sb="1" eb="3">
      <t>センエン</t>
    </rPh>
    <phoneticPr fontId="2"/>
  </si>
  <si>
    <t>市町村名：</t>
    <rPh sb="0" eb="3">
      <t>シチョウソン</t>
    </rPh>
    <rPh sb="3" eb="4">
      <t>ナ</t>
    </rPh>
    <phoneticPr fontId="2"/>
  </si>
  <si>
    <t>小規模な介護老人保健施設</t>
    <rPh sb="0" eb="3">
      <t>ショウキボ</t>
    </rPh>
    <rPh sb="4" eb="6">
      <t>カイゴ</t>
    </rPh>
    <rPh sb="6" eb="8">
      <t>ロウジン</t>
    </rPh>
    <rPh sb="8" eb="10">
      <t>ホケン</t>
    </rPh>
    <rPh sb="10" eb="12">
      <t>シセツ</t>
    </rPh>
    <phoneticPr fontId="2"/>
  </si>
  <si>
    <t>小規模な養護老人ホーム</t>
    <rPh sb="0" eb="3">
      <t>ショウキボ</t>
    </rPh>
    <rPh sb="4" eb="6">
      <t>ヨウゴ</t>
    </rPh>
    <rPh sb="6" eb="8">
      <t>ロウジン</t>
    </rPh>
    <phoneticPr fontId="2"/>
  </si>
  <si>
    <t>小規模なケアハウス（特定施設入居者生活介護の指定を受けるもの）</t>
    <rPh sb="0" eb="3">
      <t>ショウキボ</t>
    </rPh>
    <phoneticPr fontId="2"/>
  </si>
  <si>
    <t>都市型軽費老人ホーム</t>
    <rPh sb="0" eb="3">
      <t>トシガタ</t>
    </rPh>
    <rPh sb="3" eb="5">
      <t>ケイヒ</t>
    </rPh>
    <rPh sb="5" eb="7">
      <t>ロウジン</t>
    </rPh>
    <phoneticPr fontId="2"/>
  </si>
  <si>
    <t>認知症高齢者グループホーム</t>
  </si>
  <si>
    <t>認知症高齢者グループホーム</t>
    <phoneticPr fontId="2"/>
  </si>
  <si>
    <t>小規模多機能型居宅介護事業所</t>
  </si>
  <si>
    <t>小規模多機能型居宅介護事業所</t>
    <phoneticPr fontId="2"/>
  </si>
  <si>
    <t>定期巡回・随時対応型訪問介護看護事業所</t>
  </si>
  <si>
    <t>定期巡回・随時対応型訪問介護看護事業所</t>
    <phoneticPr fontId="2"/>
  </si>
  <si>
    <t>看護小規模多機能型居宅介護事業所</t>
    <rPh sb="0" eb="2">
      <t>カンゴ</t>
    </rPh>
    <rPh sb="2" eb="5">
      <t>ショウキボ</t>
    </rPh>
    <rPh sb="5" eb="9">
      <t>タキノウガタ</t>
    </rPh>
    <rPh sb="9" eb="11">
      <t>キョタク</t>
    </rPh>
    <rPh sb="11" eb="13">
      <t>カイゴ</t>
    </rPh>
    <rPh sb="13" eb="16">
      <t>ジギョウショ</t>
    </rPh>
    <phoneticPr fontId="2"/>
  </si>
  <si>
    <t>認知症対応型デイサービスセンター</t>
    <rPh sb="0" eb="3">
      <t>ニンチショウ</t>
    </rPh>
    <rPh sb="3" eb="6">
      <t>タイオウガタ</t>
    </rPh>
    <phoneticPr fontId="2"/>
  </si>
  <si>
    <t>介護予防拠点</t>
    <rPh sb="0" eb="2">
      <t>カイゴ</t>
    </rPh>
    <rPh sb="2" eb="4">
      <t>ヨボウ</t>
    </rPh>
    <rPh sb="4" eb="6">
      <t>キョテン</t>
    </rPh>
    <phoneticPr fontId="2"/>
  </si>
  <si>
    <t>地域包括支援センター</t>
    <phoneticPr fontId="2"/>
  </si>
  <si>
    <t>生活支援ハウス</t>
    <phoneticPr fontId="2"/>
  </si>
  <si>
    <t>緊急ショートステイの整備</t>
    <rPh sb="0" eb="2">
      <t>キンキュウ</t>
    </rPh>
    <rPh sb="10" eb="12">
      <t>セイビ</t>
    </rPh>
    <phoneticPr fontId="2"/>
  </si>
  <si>
    <t>定員２９名以下の地域密着型施設等</t>
    <rPh sb="0" eb="2">
      <t>テイイン</t>
    </rPh>
    <rPh sb="4" eb="5">
      <t>メイ</t>
    </rPh>
    <rPh sb="5" eb="7">
      <t>イカ</t>
    </rPh>
    <rPh sb="8" eb="10">
      <t>チイキ</t>
    </rPh>
    <rPh sb="10" eb="13">
      <t>ミッチャクガタ</t>
    </rPh>
    <rPh sb="13" eb="15">
      <t>シセツ</t>
    </rPh>
    <rPh sb="15" eb="16">
      <t>トウ</t>
    </rPh>
    <phoneticPr fontId="2"/>
  </si>
  <si>
    <t>円</t>
    <rPh sb="0" eb="1">
      <t>エン</t>
    </rPh>
    <phoneticPr fontId="2"/>
  </si>
  <si>
    <t>施設</t>
    <rPh sb="0" eb="2">
      <t>シセツ</t>
    </rPh>
    <phoneticPr fontId="2"/>
  </si>
  <si>
    <t>床</t>
    <rPh sb="0" eb="1">
      <t>ユカ</t>
    </rPh>
    <phoneticPr fontId="2"/>
  </si>
  <si>
    <t>整備床数
施設数</t>
    <rPh sb="0" eb="2">
      <t>セイビ</t>
    </rPh>
    <rPh sb="2" eb="3">
      <t>ユカ</t>
    </rPh>
    <rPh sb="3" eb="4">
      <t>スウ</t>
    </rPh>
    <rPh sb="5" eb="8">
      <t>シセツスウ</t>
    </rPh>
    <phoneticPr fontId="2"/>
  </si>
  <si>
    <t>（単位：床、施設、千円）</t>
    <rPh sb="1" eb="3">
      <t>タンイ</t>
    </rPh>
    <rPh sb="4" eb="5">
      <t>ユカ</t>
    </rPh>
    <rPh sb="6" eb="8">
      <t>シセツ</t>
    </rPh>
    <rPh sb="9" eb="11">
      <t>センエン</t>
    </rPh>
    <phoneticPr fontId="2"/>
  </si>
  <si>
    <t>（A）</t>
    <phoneticPr fontId="2"/>
  </si>
  <si>
    <t>（B）</t>
    <phoneticPr fontId="2"/>
  </si>
  <si>
    <r>
      <t>（C）＝（</t>
    </r>
    <r>
      <rPr>
        <sz val="10"/>
        <color indexed="8"/>
        <rFont val="ＭＳ Ｐゴシック"/>
        <family val="3"/>
        <charset val="128"/>
      </rPr>
      <t>A</t>
    </r>
    <r>
      <rPr>
        <sz val="10"/>
        <color indexed="8"/>
        <rFont val="ＭＳ Ｐゴシック"/>
        <family val="3"/>
        <charset val="128"/>
      </rPr>
      <t>）×（</t>
    </r>
    <r>
      <rPr>
        <sz val="10"/>
        <color indexed="8"/>
        <rFont val="ＭＳ Ｐゴシック"/>
        <family val="3"/>
        <charset val="128"/>
      </rPr>
      <t>B</t>
    </r>
    <r>
      <rPr>
        <sz val="10"/>
        <color indexed="8"/>
        <rFont val="ＭＳ Ｐゴシック"/>
        <family val="3"/>
        <charset val="128"/>
      </rPr>
      <t>）</t>
    </r>
    <phoneticPr fontId="2"/>
  </si>
  <si>
    <t>（D）</t>
    <phoneticPr fontId="2"/>
  </si>
  <si>
    <t>（E）</t>
    <phoneticPr fontId="2"/>
  </si>
  <si>
    <r>
      <t>（F）＝（</t>
    </r>
    <r>
      <rPr>
        <sz val="10"/>
        <color indexed="8"/>
        <rFont val="ＭＳ Ｐゴシック"/>
        <family val="3"/>
        <charset val="128"/>
      </rPr>
      <t>D</t>
    </r>
    <r>
      <rPr>
        <sz val="10"/>
        <color indexed="8"/>
        <rFont val="ＭＳ Ｐゴシック"/>
        <family val="3"/>
        <charset val="128"/>
      </rPr>
      <t>）×（</t>
    </r>
    <r>
      <rPr>
        <sz val="10"/>
        <color indexed="8"/>
        <rFont val="ＭＳ Ｐゴシック"/>
        <family val="3"/>
        <charset val="128"/>
      </rPr>
      <t>E</t>
    </r>
    <r>
      <rPr>
        <sz val="10"/>
        <color indexed="8"/>
        <rFont val="ＭＳ Ｐゴシック"/>
        <family val="3"/>
        <charset val="128"/>
      </rPr>
      <t>）</t>
    </r>
    <phoneticPr fontId="2"/>
  </si>
  <si>
    <t>（G）</t>
    <phoneticPr fontId="2"/>
  </si>
  <si>
    <t>（H）</t>
    <phoneticPr fontId="2"/>
  </si>
  <si>
    <r>
      <t>（I）＝（G</t>
    </r>
    <r>
      <rPr>
        <sz val="10"/>
        <color indexed="8"/>
        <rFont val="ＭＳ Ｐゴシック"/>
        <family val="3"/>
        <charset val="128"/>
      </rPr>
      <t>）×（</t>
    </r>
    <r>
      <rPr>
        <sz val="10"/>
        <color indexed="8"/>
        <rFont val="ＭＳ Ｐゴシック"/>
        <family val="3"/>
        <charset val="128"/>
      </rPr>
      <t>H</t>
    </r>
    <r>
      <rPr>
        <sz val="10"/>
        <color indexed="8"/>
        <rFont val="ＭＳ Ｐゴシック"/>
        <family val="3"/>
        <charset val="128"/>
      </rPr>
      <t>）</t>
    </r>
    <phoneticPr fontId="2"/>
  </si>
  <si>
    <t>小　計</t>
    <rPh sb="0" eb="1">
      <t>ショウ</t>
    </rPh>
    <rPh sb="2" eb="3">
      <t>ケイ</t>
    </rPh>
    <phoneticPr fontId="2"/>
  </si>
  <si>
    <t>担当課名：</t>
    <rPh sb="0" eb="2">
      <t>タントウ</t>
    </rPh>
    <rPh sb="2" eb="3">
      <t>カ</t>
    </rPh>
    <rPh sb="3" eb="4">
      <t>ナ</t>
    </rPh>
    <phoneticPr fontId="2"/>
  </si>
  <si>
    <t>担当者名：</t>
    <rPh sb="0" eb="3">
      <t>タントウシャ</t>
    </rPh>
    <rPh sb="3" eb="4">
      <t>ナ</t>
    </rPh>
    <phoneticPr fontId="2"/>
  </si>
  <si>
    <t>（Ｊ）</t>
    <phoneticPr fontId="2"/>
  </si>
  <si>
    <t>（K）</t>
    <phoneticPr fontId="2"/>
  </si>
  <si>
    <r>
      <t>（Ｌ）＝（Ｊ</t>
    </r>
    <r>
      <rPr>
        <sz val="10"/>
        <color indexed="8"/>
        <rFont val="ＭＳ Ｐゴシック"/>
        <family val="3"/>
        <charset val="128"/>
      </rPr>
      <t>）×（</t>
    </r>
    <r>
      <rPr>
        <sz val="10"/>
        <color indexed="8"/>
        <rFont val="ＭＳ Ｐゴシック"/>
        <family val="3"/>
        <charset val="128"/>
      </rPr>
      <t>K</t>
    </r>
    <r>
      <rPr>
        <sz val="10"/>
        <color indexed="8"/>
        <rFont val="ＭＳ Ｐゴシック"/>
        <family val="3"/>
        <charset val="128"/>
      </rPr>
      <t>）</t>
    </r>
    <phoneticPr fontId="2"/>
  </si>
  <si>
    <t>「個室　→　ユニット化」改修</t>
    <rPh sb="1" eb="3">
      <t>コシツ</t>
    </rPh>
    <rPh sb="10" eb="11">
      <t>カ</t>
    </rPh>
    <rPh sb="12" eb="14">
      <t>カイシュウ</t>
    </rPh>
    <phoneticPr fontId="2"/>
  </si>
  <si>
    <t>小規模な介護医療院</t>
    <rPh sb="0" eb="3">
      <t>ショウキボ</t>
    </rPh>
    <rPh sb="4" eb="6">
      <t>カイゴ</t>
    </rPh>
    <rPh sb="6" eb="8">
      <t>イリョウ</t>
    </rPh>
    <rPh sb="8" eb="9">
      <t>イン</t>
    </rPh>
    <phoneticPr fontId="2"/>
  </si>
  <si>
    <t>円</t>
    <rPh sb="0" eb="1">
      <t>エン</t>
    </rPh>
    <phoneticPr fontId="2"/>
  </si>
  <si>
    <t>地域密着型特別養護老人ホーム及び併設されるショートステイ用居室</t>
    <rPh sb="0" eb="2">
      <t>チイキ</t>
    </rPh>
    <rPh sb="2" eb="5">
      <t>ミッチャクガタ</t>
    </rPh>
    <rPh sb="5" eb="7">
      <t>トクベツ</t>
    </rPh>
    <rPh sb="7" eb="9">
      <t>ヨウゴ</t>
    </rPh>
    <rPh sb="9" eb="11">
      <t>ロウジン</t>
    </rPh>
    <rPh sb="14" eb="15">
      <t>オヨ</t>
    </rPh>
    <rPh sb="16" eb="18">
      <t>ヘイセツ</t>
    </rPh>
    <rPh sb="28" eb="29">
      <t>ヨウ</t>
    </rPh>
    <rPh sb="29" eb="31">
      <t>キョシツ</t>
    </rPh>
    <phoneticPr fontId="2"/>
  </si>
  <si>
    <t>施設内保育施設</t>
    <rPh sb="0" eb="2">
      <t>シセツ</t>
    </rPh>
    <rPh sb="2" eb="3">
      <t>ナイ</t>
    </rPh>
    <rPh sb="3" eb="5">
      <t>ホイク</t>
    </rPh>
    <rPh sb="5" eb="7">
      <t>シセツ</t>
    </rPh>
    <phoneticPr fontId="2"/>
  </si>
  <si>
    <t>施設</t>
    <rPh sb="0" eb="2">
      <t>シセツ</t>
    </rPh>
    <phoneticPr fontId="2"/>
  </si>
  <si>
    <t>対象施設等</t>
    <rPh sb="0" eb="2">
      <t>タイショウ</t>
    </rPh>
    <rPh sb="2" eb="4">
      <t>シセツ</t>
    </rPh>
    <rPh sb="4" eb="5">
      <t>トウ</t>
    </rPh>
    <phoneticPr fontId="2"/>
  </si>
  <si>
    <t>定期巡回・随時対応型訪問介護看護事業所【合築・併設施設の場合のみ】</t>
    <rPh sb="20" eb="22">
      <t>ガッチク</t>
    </rPh>
    <rPh sb="23" eb="25">
      <t>ヘイセツ</t>
    </rPh>
    <rPh sb="25" eb="27">
      <t>シセツ</t>
    </rPh>
    <rPh sb="28" eb="30">
      <t>バアイ</t>
    </rPh>
    <phoneticPr fontId="2"/>
  </si>
  <si>
    <t>認知症対応型デイサービスセンター【合築・併設施設の場合のみ】</t>
    <rPh sb="0" eb="3">
      <t>ニンチショウ</t>
    </rPh>
    <rPh sb="3" eb="6">
      <t>タイオウガタ</t>
    </rPh>
    <phoneticPr fontId="2"/>
  </si>
  <si>
    <t>介護予防拠点【合築・併設施設の場合のみ】</t>
    <rPh sb="0" eb="2">
      <t>カイゴ</t>
    </rPh>
    <rPh sb="2" eb="4">
      <t>ヨボウ</t>
    </rPh>
    <rPh sb="4" eb="6">
      <t>キョテン</t>
    </rPh>
    <phoneticPr fontId="2"/>
  </si>
  <si>
    <t>地域包括支援センター【合築・併設施設の場合のみ】</t>
    <phoneticPr fontId="2"/>
  </si>
  <si>
    <t>生活支援ハウス【合築・併設施設の場合のみ】</t>
    <phoneticPr fontId="2"/>
  </si>
  <si>
    <t>緊急ショートステイの整備【合築・併設施設の場合のみ】</t>
    <rPh sb="0" eb="2">
      <t>キンキュウ</t>
    </rPh>
    <rPh sb="10" eb="12">
      <t>セイビ</t>
    </rPh>
    <phoneticPr fontId="2"/>
  </si>
  <si>
    <t>床</t>
    <rPh sb="0" eb="1">
      <t>ユカ</t>
    </rPh>
    <phoneticPr fontId="2"/>
  </si>
  <si>
    <t>区分</t>
    <rPh sb="0" eb="2">
      <t>クブン</t>
    </rPh>
    <phoneticPr fontId="2"/>
  </si>
  <si>
    <t>土地等所有者と介護施設等整備法人等のマッチング支援</t>
    <rPh sb="0" eb="2">
      <t>トチ</t>
    </rPh>
    <rPh sb="2" eb="3">
      <t>トウ</t>
    </rPh>
    <rPh sb="3" eb="6">
      <t>ショユウシャ</t>
    </rPh>
    <rPh sb="7" eb="9">
      <t>カイゴ</t>
    </rPh>
    <rPh sb="9" eb="11">
      <t>シセツ</t>
    </rPh>
    <rPh sb="11" eb="12">
      <t>トウ</t>
    </rPh>
    <rPh sb="12" eb="14">
      <t>セイビ</t>
    </rPh>
    <rPh sb="14" eb="16">
      <t>ホウジン</t>
    </rPh>
    <rPh sb="16" eb="17">
      <t>トウ</t>
    </rPh>
    <rPh sb="23" eb="25">
      <t>シエン</t>
    </rPh>
    <phoneticPr fontId="2"/>
  </si>
  <si>
    <t>整備候補地等の確保支援</t>
    <rPh sb="0" eb="2">
      <t>セイビ</t>
    </rPh>
    <rPh sb="2" eb="4">
      <t>コウホ</t>
    </rPh>
    <rPh sb="4" eb="5">
      <t>チ</t>
    </rPh>
    <rPh sb="5" eb="6">
      <t>トウ</t>
    </rPh>
    <rPh sb="7" eb="9">
      <t>カクホ</t>
    </rPh>
    <rPh sb="9" eb="11">
      <t>シエン</t>
    </rPh>
    <phoneticPr fontId="2"/>
  </si>
  <si>
    <t>地域連携コーディネーターの配置支援</t>
    <rPh sb="0" eb="2">
      <t>チイキ</t>
    </rPh>
    <rPh sb="2" eb="4">
      <t>レンケイ</t>
    </rPh>
    <rPh sb="13" eb="15">
      <t>ハイチ</t>
    </rPh>
    <rPh sb="15" eb="17">
      <t>シエン</t>
    </rPh>
    <phoneticPr fontId="2"/>
  </si>
  <si>
    <t>自治体</t>
    <rPh sb="0" eb="3">
      <t>ジチタイ</t>
    </rPh>
    <phoneticPr fontId="2"/>
  </si>
  <si>
    <t>か所</t>
    <rPh sb="1" eb="2">
      <t>ショ</t>
    </rPh>
    <phoneticPr fontId="2"/>
  </si>
  <si>
    <t>実施自治体数
配置か所数</t>
    <rPh sb="0" eb="2">
      <t>ジッシ</t>
    </rPh>
    <rPh sb="2" eb="5">
      <t>ジチタイ</t>
    </rPh>
    <rPh sb="5" eb="6">
      <t>スウ</t>
    </rPh>
    <rPh sb="7" eb="9">
      <t>ハイチ</t>
    </rPh>
    <rPh sb="10" eb="11">
      <t>ショ</t>
    </rPh>
    <rPh sb="11" eb="12">
      <t>スウ</t>
    </rPh>
    <phoneticPr fontId="2"/>
  </si>
  <si>
    <t>補助単価</t>
    <rPh sb="0" eb="2">
      <t>ホジョ</t>
    </rPh>
    <rPh sb="2" eb="4">
      <t>タンカ</t>
    </rPh>
    <phoneticPr fontId="2"/>
  </si>
  <si>
    <t>（M）</t>
    <phoneticPr fontId="2"/>
  </si>
  <si>
    <t>（N）</t>
    <phoneticPr fontId="2"/>
  </si>
  <si>
    <r>
      <t>（O）＝（M</t>
    </r>
    <r>
      <rPr>
        <sz val="10"/>
        <color indexed="8"/>
        <rFont val="ＭＳ Ｐゴシック"/>
        <family val="3"/>
        <charset val="128"/>
      </rPr>
      <t>）×（N）</t>
    </r>
    <phoneticPr fontId="2"/>
  </si>
  <si>
    <t>（単位：自治体、か所、千円）</t>
    <rPh sb="1" eb="3">
      <t>タンイ</t>
    </rPh>
    <rPh sb="4" eb="7">
      <t>ジチタイ</t>
    </rPh>
    <rPh sb="9" eb="10">
      <t>ショ</t>
    </rPh>
    <rPh sb="11" eb="13">
      <t>センエン</t>
    </rPh>
    <phoneticPr fontId="2"/>
  </si>
  <si>
    <t>地域密着型特別養護老人ホーム</t>
    <rPh sb="0" eb="2">
      <t>チイキ</t>
    </rPh>
    <rPh sb="2" eb="5">
      <t>ミッチャクガタ</t>
    </rPh>
    <rPh sb="5" eb="7">
      <t>トクベツ</t>
    </rPh>
    <rPh sb="7" eb="9">
      <t>ヨウゴ</t>
    </rPh>
    <rPh sb="9" eb="11">
      <t>ロウジン</t>
    </rPh>
    <phoneticPr fontId="2"/>
  </si>
  <si>
    <t>地域密着型特別養護老人ホームに併設されるショートステイ用居室</t>
    <rPh sb="0" eb="2">
      <t>チイキ</t>
    </rPh>
    <rPh sb="2" eb="5">
      <t>ミッチャクガタ</t>
    </rPh>
    <rPh sb="5" eb="7">
      <t>トクベツ</t>
    </rPh>
    <rPh sb="7" eb="9">
      <t>ヨウゴ</t>
    </rPh>
    <rPh sb="9" eb="11">
      <t>ロウジン</t>
    </rPh>
    <rPh sb="15" eb="17">
      <t>ヘイセツ</t>
    </rPh>
    <rPh sb="27" eb="28">
      <t>ヨウ</t>
    </rPh>
    <rPh sb="28" eb="30">
      <t>キョシツ</t>
    </rPh>
    <phoneticPr fontId="2"/>
  </si>
  <si>
    <t>定員３０名以上の広域型施設等</t>
    <rPh sb="0" eb="2">
      <t>テイイン</t>
    </rPh>
    <rPh sb="4" eb="5">
      <t>メイ</t>
    </rPh>
    <rPh sb="5" eb="7">
      <t>イジョウ</t>
    </rPh>
    <rPh sb="8" eb="10">
      <t>コウイキ</t>
    </rPh>
    <rPh sb="10" eb="11">
      <t>ガタ</t>
    </rPh>
    <rPh sb="11" eb="13">
      <t>シセツ</t>
    </rPh>
    <rPh sb="13" eb="14">
      <t>トウ</t>
    </rPh>
    <phoneticPr fontId="2"/>
  </si>
  <si>
    <t>特別養護老人ホーム</t>
    <rPh sb="0" eb="2">
      <t>トクベツ</t>
    </rPh>
    <rPh sb="2" eb="4">
      <t>ヨウゴ</t>
    </rPh>
    <rPh sb="4" eb="6">
      <t>ロウジン</t>
    </rPh>
    <phoneticPr fontId="2"/>
  </si>
  <si>
    <t>特別養護老人ホームに併設されるショートステイ用居室</t>
    <rPh sb="0" eb="2">
      <t>トクベツ</t>
    </rPh>
    <rPh sb="2" eb="4">
      <t>ヨウゴ</t>
    </rPh>
    <rPh sb="4" eb="6">
      <t>ロウジン</t>
    </rPh>
    <rPh sb="10" eb="12">
      <t>ヘイセツ</t>
    </rPh>
    <rPh sb="22" eb="23">
      <t>ヨウ</t>
    </rPh>
    <rPh sb="23" eb="25">
      <t>キョシツ</t>
    </rPh>
    <phoneticPr fontId="2"/>
  </si>
  <si>
    <t>介護老人保健施設</t>
    <rPh sb="0" eb="2">
      <t>カイゴ</t>
    </rPh>
    <rPh sb="2" eb="4">
      <t>ロウジン</t>
    </rPh>
    <rPh sb="4" eb="6">
      <t>ホケン</t>
    </rPh>
    <rPh sb="6" eb="8">
      <t>シセツ</t>
    </rPh>
    <phoneticPr fontId="2"/>
  </si>
  <si>
    <t>介護医療院</t>
    <rPh sb="0" eb="2">
      <t>カイゴ</t>
    </rPh>
    <rPh sb="2" eb="4">
      <t>イリョウ</t>
    </rPh>
    <rPh sb="4" eb="5">
      <t>イン</t>
    </rPh>
    <phoneticPr fontId="2"/>
  </si>
  <si>
    <t>ケアハウス（特定施設入居者生活介護の指定を受けるもの）</t>
    <phoneticPr fontId="2"/>
  </si>
  <si>
    <t>養護老人ホーム</t>
    <rPh sb="0" eb="4">
      <t>ヨウゴロウジン</t>
    </rPh>
    <phoneticPr fontId="2"/>
  </si>
  <si>
    <t>訪問看護ステーション（大規模化やサテライト型事業所の設置）</t>
    <rPh sb="0" eb="2">
      <t>ホウモン</t>
    </rPh>
    <rPh sb="2" eb="4">
      <t>カンゴ</t>
    </rPh>
    <rPh sb="11" eb="15">
      <t>ダイキボカ</t>
    </rPh>
    <rPh sb="21" eb="22">
      <t>ガタ</t>
    </rPh>
    <rPh sb="22" eb="25">
      <t>ジギョウショ</t>
    </rPh>
    <rPh sb="26" eb="28">
      <t>セッチ</t>
    </rPh>
    <phoneticPr fontId="2"/>
  </si>
  <si>
    <t>（別表１関係）地域密着型サービス等整備等助成事業</t>
    <rPh sb="1" eb="2">
      <t>ベツ</t>
    </rPh>
    <rPh sb="2" eb="3">
      <t>ヒョウ</t>
    </rPh>
    <rPh sb="4" eb="6">
      <t>カンケイ</t>
    </rPh>
    <rPh sb="7" eb="9">
      <t>チイキ</t>
    </rPh>
    <rPh sb="9" eb="12">
      <t>ミッチャクガタ</t>
    </rPh>
    <rPh sb="16" eb="17">
      <t>トウ</t>
    </rPh>
    <rPh sb="17" eb="19">
      <t>セイビ</t>
    </rPh>
    <rPh sb="19" eb="20">
      <t>トウ</t>
    </rPh>
    <rPh sb="20" eb="22">
      <t>ジョセイ</t>
    </rPh>
    <rPh sb="22" eb="24">
      <t>ジギョウ</t>
    </rPh>
    <phoneticPr fontId="2"/>
  </si>
  <si>
    <t>①地域密着型サービス施設等の整備</t>
    <rPh sb="1" eb="3">
      <t>チイキ</t>
    </rPh>
    <rPh sb="3" eb="6">
      <t>ミッチャクガタ</t>
    </rPh>
    <rPh sb="10" eb="12">
      <t>シセツ</t>
    </rPh>
    <rPh sb="12" eb="13">
      <t>トウ</t>
    </rPh>
    <rPh sb="14" eb="16">
      <t>セイビ</t>
    </rPh>
    <phoneticPr fontId="2"/>
  </si>
  <si>
    <t>法人名</t>
    <rPh sb="0" eb="2">
      <t>ホウジン</t>
    </rPh>
    <rPh sb="2" eb="3">
      <t>メイ</t>
    </rPh>
    <phoneticPr fontId="2"/>
  </si>
  <si>
    <t>施設名</t>
    <rPh sb="0" eb="2">
      <t>シセツ</t>
    </rPh>
    <rPh sb="2" eb="3">
      <t>メイ</t>
    </rPh>
    <phoneticPr fontId="2"/>
  </si>
  <si>
    <t>整備床数
施設数</t>
    <rPh sb="0" eb="2">
      <t>セイビ</t>
    </rPh>
    <rPh sb="2" eb="3">
      <t>ユカ</t>
    </rPh>
    <rPh sb="3" eb="4">
      <t>スウ</t>
    </rPh>
    <rPh sb="5" eb="7">
      <t>シセツ</t>
    </rPh>
    <rPh sb="7" eb="8">
      <t>スウ</t>
    </rPh>
    <phoneticPr fontId="2"/>
  </si>
  <si>
    <t>担当者</t>
    <rPh sb="0" eb="2">
      <t>タントウ</t>
    </rPh>
    <rPh sb="2" eb="3">
      <t>シャ</t>
    </rPh>
    <phoneticPr fontId="2"/>
  </si>
  <si>
    <t>電話番号</t>
    <rPh sb="0" eb="2">
      <t>デンワ</t>
    </rPh>
    <rPh sb="2" eb="4">
      <t>バンゴウ</t>
    </rPh>
    <phoneticPr fontId="2"/>
  </si>
  <si>
    <t>担当者
役職</t>
    <rPh sb="0" eb="3">
      <t>タントウシャ</t>
    </rPh>
    <rPh sb="4" eb="6">
      <t>ヤクショク</t>
    </rPh>
    <phoneticPr fontId="2"/>
  </si>
  <si>
    <t>FAX番号</t>
    <rPh sb="3" eb="5">
      <t>バンゴウ</t>
    </rPh>
    <phoneticPr fontId="2"/>
  </si>
  <si>
    <t>③空き家を活用した整備</t>
    <rPh sb="1" eb="2">
      <t>ア</t>
    </rPh>
    <rPh sb="3" eb="4">
      <t>ヤ</t>
    </rPh>
    <rPh sb="5" eb="7">
      <t>カツヨウ</t>
    </rPh>
    <rPh sb="9" eb="11">
      <t>セイビ</t>
    </rPh>
    <phoneticPr fontId="2"/>
  </si>
  <si>
    <t>特別養護老人ホーム</t>
    <rPh sb="0" eb="6">
      <t>トクベツヨウゴロウジン</t>
    </rPh>
    <phoneticPr fontId="2"/>
  </si>
  <si>
    <t>介護医療院</t>
    <rPh sb="0" eb="5">
      <t>カイゴイリョウイン</t>
    </rPh>
    <phoneticPr fontId="2"/>
  </si>
  <si>
    <t>養護老人ホーム</t>
    <rPh sb="0" eb="2">
      <t>ヨウゴ</t>
    </rPh>
    <rPh sb="2" eb="4">
      <t>ロウジン</t>
    </rPh>
    <phoneticPr fontId="2"/>
  </si>
  <si>
    <t>軽費老人ホーム</t>
    <rPh sb="0" eb="2">
      <t>ケイヒ</t>
    </rPh>
    <rPh sb="2" eb="4">
      <t>ロウジン</t>
    </rPh>
    <phoneticPr fontId="2"/>
  </si>
  <si>
    <t>定員数</t>
    <rPh sb="0" eb="2">
      <t>テイイン</t>
    </rPh>
    <rPh sb="2" eb="3">
      <t>スウ</t>
    </rPh>
    <phoneticPr fontId="2"/>
  </si>
  <si>
    <t>（別表２関係）介護施設等の施設開設準備経費等支援事業</t>
    <rPh sb="1" eb="2">
      <t>ベツ</t>
    </rPh>
    <rPh sb="2" eb="3">
      <t>ヒョウ</t>
    </rPh>
    <rPh sb="4" eb="6">
      <t>カンケイ</t>
    </rPh>
    <rPh sb="7" eb="9">
      <t>カイゴ</t>
    </rPh>
    <rPh sb="9" eb="11">
      <t>シセツ</t>
    </rPh>
    <rPh sb="11" eb="12">
      <t>トウ</t>
    </rPh>
    <rPh sb="13" eb="15">
      <t>シセツ</t>
    </rPh>
    <rPh sb="15" eb="17">
      <t>カイセツ</t>
    </rPh>
    <rPh sb="17" eb="19">
      <t>ジュンビ</t>
    </rPh>
    <rPh sb="19" eb="21">
      <t>ケイヒ</t>
    </rPh>
    <rPh sb="21" eb="22">
      <t>トウ</t>
    </rPh>
    <rPh sb="22" eb="24">
      <t>シエン</t>
    </rPh>
    <rPh sb="24" eb="26">
      <t>ジギョウ</t>
    </rPh>
    <phoneticPr fontId="2"/>
  </si>
  <si>
    <t>①開設時等に必要な経費（ア定員３０名以上の広域型施設等）</t>
    <rPh sb="1" eb="3">
      <t>カイセツ</t>
    </rPh>
    <rPh sb="3" eb="4">
      <t>ジ</t>
    </rPh>
    <rPh sb="4" eb="5">
      <t>トウ</t>
    </rPh>
    <rPh sb="6" eb="8">
      <t>ヒツヨウ</t>
    </rPh>
    <rPh sb="9" eb="11">
      <t>ケイヒ</t>
    </rPh>
    <rPh sb="13" eb="15">
      <t>テイイン</t>
    </rPh>
    <rPh sb="17" eb="18">
      <t>メイ</t>
    </rPh>
    <rPh sb="18" eb="20">
      <t>イジョウ</t>
    </rPh>
    <rPh sb="21" eb="23">
      <t>コウイキ</t>
    </rPh>
    <rPh sb="23" eb="24">
      <t>ガタ</t>
    </rPh>
    <rPh sb="24" eb="26">
      <t>シセツ</t>
    </rPh>
    <rPh sb="26" eb="27">
      <t>トウ</t>
    </rPh>
    <phoneticPr fontId="2"/>
  </si>
  <si>
    <t>介護付きホーム（有料老人ホーム又はサービス付き高齢者向け住宅であって、特定施設入居者生活介護の指定を受けるもの）</t>
    <phoneticPr fontId="2"/>
  </si>
  <si>
    <t>小規模な介護付きホーム（有料老人ホーム又はサービス付き高齢者向け住宅であって、特定施設入居者生活介護の指定を受けるもの）</t>
    <rPh sb="0" eb="3">
      <t>ショウキボ</t>
    </rPh>
    <phoneticPr fontId="2"/>
  </si>
  <si>
    <t>「多床室（ユニット型個室的多床室を含む。）　→　ユニット化」改修</t>
    <rPh sb="1" eb="2">
      <t>タ</t>
    </rPh>
    <rPh sb="2" eb="3">
      <t>ユカ</t>
    </rPh>
    <rPh sb="3" eb="4">
      <t>シツ</t>
    </rPh>
    <rPh sb="9" eb="10">
      <t>ガタ</t>
    </rPh>
    <rPh sb="10" eb="12">
      <t>コシツ</t>
    </rPh>
    <rPh sb="12" eb="13">
      <t>テキ</t>
    </rPh>
    <rPh sb="13" eb="16">
      <t>タショウシツ</t>
    </rPh>
    <rPh sb="17" eb="18">
      <t>フク</t>
    </rPh>
    <rPh sb="28" eb="29">
      <t>カ</t>
    </rPh>
    <rPh sb="30" eb="32">
      <t>カイシュウ</t>
    </rPh>
    <phoneticPr fontId="2"/>
  </si>
  <si>
    <t>（別表４）既存の特別養護老人ホーム等のユニット化改修等支援事業</t>
    <rPh sb="1" eb="2">
      <t>ベツ</t>
    </rPh>
    <rPh sb="2" eb="3">
      <t>ヒョウ</t>
    </rPh>
    <rPh sb="5" eb="7">
      <t>キゾン</t>
    </rPh>
    <rPh sb="8" eb="10">
      <t>トクベツ</t>
    </rPh>
    <rPh sb="10" eb="12">
      <t>ヨウゴ</t>
    </rPh>
    <rPh sb="12" eb="14">
      <t>ロウジン</t>
    </rPh>
    <rPh sb="17" eb="18">
      <t>トウ</t>
    </rPh>
    <rPh sb="23" eb="24">
      <t>カ</t>
    </rPh>
    <rPh sb="24" eb="26">
      <t>カイシュウ</t>
    </rPh>
    <rPh sb="26" eb="27">
      <t>トウ</t>
    </rPh>
    <rPh sb="27" eb="29">
      <t>シエン</t>
    </rPh>
    <rPh sb="29" eb="31">
      <t>ジギョウ</t>
    </rPh>
    <phoneticPr fontId="2"/>
  </si>
  <si>
    <t>①既存施設のユニット化改修</t>
    <rPh sb="1" eb="3">
      <t>キゾン</t>
    </rPh>
    <rPh sb="3" eb="5">
      <t>シセツ</t>
    </rPh>
    <rPh sb="10" eb="11">
      <t>カ</t>
    </rPh>
    <rPh sb="11" eb="13">
      <t>カイシュウ</t>
    </rPh>
    <phoneticPr fontId="2"/>
  </si>
  <si>
    <t>②特別養護老人ホーム及び併設されるショートステイ用（多床室）のプライバシー保護</t>
    <rPh sb="1" eb="7">
      <t>トクベツヨウゴロウジン</t>
    </rPh>
    <rPh sb="10" eb="11">
      <t>オヨ</t>
    </rPh>
    <rPh sb="12" eb="14">
      <t>ヘイセツ</t>
    </rPh>
    <rPh sb="24" eb="25">
      <t>ヨウ</t>
    </rPh>
    <rPh sb="26" eb="29">
      <t>タショウシツ</t>
    </rPh>
    <rPh sb="37" eb="39">
      <t>ホゴ</t>
    </rPh>
    <phoneticPr fontId="2"/>
  </si>
  <si>
    <t>小規模な養護老人ホーム</t>
    <rPh sb="0" eb="3">
      <t>ショウキボ</t>
    </rPh>
    <rPh sb="4" eb="8">
      <t>ヨウゴロウジン</t>
    </rPh>
    <phoneticPr fontId="2"/>
  </si>
  <si>
    <t>小規模な軽費老人ホーム</t>
    <rPh sb="0" eb="3">
      <t>ショウキボ</t>
    </rPh>
    <rPh sb="4" eb="8">
      <t>ケイヒロウジン</t>
    </rPh>
    <phoneticPr fontId="2"/>
  </si>
  <si>
    <t>（別表５関係）民有地マッチング事業</t>
    <rPh sb="1" eb="2">
      <t>ベツ</t>
    </rPh>
    <rPh sb="2" eb="3">
      <t>ヒョウ</t>
    </rPh>
    <rPh sb="4" eb="6">
      <t>カンケイ</t>
    </rPh>
    <rPh sb="7" eb="10">
      <t>ミンユウチ</t>
    </rPh>
    <rPh sb="15" eb="17">
      <t>ジギョウ</t>
    </rPh>
    <phoneticPr fontId="2"/>
  </si>
  <si>
    <t>①簡易陰圧装置の設置に係る経費支援事業（ア定員３０名以上の広域型施設等）</t>
    <rPh sb="1" eb="3">
      <t>カンイ</t>
    </rPh>
    <rPh sb="3" eb="5">
      <t>インアツ</t>
    </rPh>
    <rPh sb="5" eb="7">
      <t>ソウチ</t>
    </rPh>
    <rPh sb="8" eb="10">
      <t>セッチ</t>
    </rPh>
    <rPh sb="11" eb="12">
      <t>カカ</t>
    </rPh>
    <rPh sb="13" eb="15">
      <t>ケイヒ</t>
    </rPh>
    <rPh sb="15" eb="17">
      <t>シエン</t>
    </rPh>
    <rPh sb="17" eb="19">
      <t>ジギョウ</t>
    </rPh>
    <rPh sb="21" eb="23">
      <t>テイイン</t>
    </rPh>
    <rPh sb="25" eb="26">
      <t>メイ</t>
    </rPh>
    <rPh sb="26" eb="28">
      <t>イジョウ</t>
    </rPh>
    <rPh sb="29" eb="31">
      <t>コウイキ</t>
    </rPh>
    <rPh sb="31" eb="32">
      <t>ガタ</t>
    </rPh>
    <rPh sb="32" eb="34">
      <t>シセツ</t>
    </rPh>
    <rPh sb="34" eb="35">
      <t>トウ</t>
    </rPh>
    <phoneticPr fontId="2"/>
  </si>
  <si>
    <t>台</t>
    <rPh sb="0" eb="1">
      <t>ダイ</t>
    </rPh>
    <phoneticPr fontId="2"/>
  </si>
  <si>
    <t>介護医療院、介護療養型医療施設</t>
    <rPh sb="0" eb="2">
      <t>カイゴ</t>
    </rPh>
    <rPh sb="2" eb="4">
      <t>イリョウ</t>
    </rPh>
    <rPh sb="4" eb="5">
      <t>イン</t>
    </rPh>
    <rPh sb="6" eb="8">
      <t>カイゴ</t>
    </rPh>
    <rPh sb="8" eb="15">
      <t>リョウヨウガタイリョウシセツ</t>
    </rPh>
    <phoneticPr fontId="2"/>
  </si>
  <si>
    <t>有料老人ホーム</t>
    <rPh sb="0" eb="2">
      <t>ユウリョウ</t>
    </rPh>
    <rPh sb="2" eb="4">
      <t>ロウジン</t>
    </rPh>
    <phoneticPr fontId="2"/>
  </si>
  <si>
    <t>サービス付き高齢者向け住宅</t>
    <rPh sb="4" eb="5">
      <t>ツ</t>
    </rPh>
    <rPh sb="6" eb="9">
      <t>コウレイシャ</t>
    </rPh>
    <rPh sb="9" eb="10">
      <t>ム</t>
    </rPh>
    <rPh sb="11" eb="13">
      <t>ジュウタク</t>
    </rPh>
    <phoneticPr fontId="2"/>
  </si>
  <si>
    <t>小規模な介護医療院、小規模な介護療養型医療施設</t>
    <rPh sb="0" eb="3">
      <t>ショウキボ</t>
    </rPh>
    <rPh sb="4" eb="6">
      <t>カイゴ</t>
    </rPh>
    <rPh sb="6" eb="8">
      <t>イリョウ</t>
    </rPh>
    <rPh sb="8" eb="9">
      <t>イン</t>
    </rPh>
    <rPh sb="10" eb="13">
      <t>ショウキボ</t>
    </rPh>
    <rPh sb="14" eb="16">
      <t>カイゴ</t>
    </rPh>
    <rPh sb="16" eb="18">
      <t>リョウヨウ</t>
    </rPh>
    <rPh sb="18" eb="19">
      <t>ガタ</t>
    </rPh>
    <rPh sb="19" eb="21">
      <t>イリョウ</t>
    </rPh>
    <rPh sb="21" eb="23">
      <t>シセツ</t>
    </rPh>
    <phoneticPr fontId="2"/>
  </si>
  <si>
    <t>小規模な軽費老人ホーム</t>
    <rPh sb="0" eb="3">
      <t>ショウキボ</t>
    </rPh>
    <rPh sb="4" eb="6">
      <t>ケイヒ</t>
    </rPh>
    <rPh sb="6" eb="8">
      <t>ロウジン</t>
    </rPh>
    <phoneticPr fontId="2"/>
  </si>
  <si>
    <t>小規模な有料老人ホーム</t>
    <rPh sb="0" eb="3">
      <t>ショウキボ</t>
    </rPh>
    <rPh sb="4" eb="6">
      <t>ユウリョウ</t>
    </rPh>
    <rPh sb="6" eb="8">
      <t>ロウジン</t>
    </rPh>
    <phoneticPr fontId="2"/>
  </si>
  <si>
    <t>小規模なサービス付き高齢者向け住宅</t>
    <rPh sb="0" eb="3">
      <t>ショウキボ</t>
    </rPh>
    <rPh sb="8" eb="9">
      <t>ツ</t>
    </rPh>
    <rPh sb="10" eb="13">
      <t>コウレイシャ</t>
    </rPh>
    <rPh sb="13" eb="14">
      <t>ム</t>
    </rPh>
    <rPh sb="15" eb="17">
      <t>ジュウタク</t>
    </rPh>
    <phoneticPr fontId="2"/>
  </si>
  <si>
    <t>生活支援ハウス</t>
    <rPh sb="0" eb="2">
      <t>セイカツ</t>
    </rPh>
    <rPh sb="2" eb="4">
      <t>シエン</t>
    </rPh>
    <phoneticPr fontId="2"/>
  </si>
  <si>
    <t>通所介護事業所</t>
    <rPh sb="0" eb="2">
      <t>ツウショ</t>
    </rPh>
    <rPh sb="2" eb="4">
      <t>カイゴ</t>
    </rPh>
    <rPh sb="4" eb="7">
      <t>ジギョウショ</t>
    </rPh>
    <phoneticPr fontId="2"/>
  </si>
  <si>
    <t>短期入所生活介護事業所</t>
    <rPh sb="0" eb="2">
      <t>タンキ</t>
    </rPh>
    <rPh sb="2" eb="4">
      <t>ニュウショ</t>
    </rPh>
    <rPh sb="4" eb="6">
      <t>セイカツ</t>
    </rPh>
    <rPh sb="6" eb="8">
      <t>カイゴ</t>
    </rPh>
    <rPh sb="8" eb="11">
      <t>ジギョウショ</t>
    </rPh>
    <phoneticPr fontId="2"/>
  </si>
  <si>
    <t>地域密着型通所介護事業所</t>
    <rPh sb="0" eb="2">
      <t>チイキ</t>
    </rPh>
    <rPh sb="2" eb="5">
      <t>ミッチャクガタ</t>
    </rPh>
    <rPh sb="5" eb="7">
      <t>ツウショ</t>
    </rPh>
    <rPh sb="7" eb="9">
      <t>カイゴ</t>
    </rPh>
    <rPh sb="9" eb="12">
      <t>ジギョウショ</t>
    </rPh>
    <phoneticPr fontId="2"/>
  </si>
  <si>
    <t>介護予防短期入所生活介護事業所</t>
    <rPh sb="0" eb="2">
      <t>カイゴ</t>
    </rPh>
    <rPh sb="2" eb="4">
      <t>ヨボウ</t>
    </rPh>
    <rPh sb="4" eb="6">
      <t>タンキ</t>
    </rPh>
    <rPh sb="6" eb="8">
      <t>ニュウショ</t>
    </rPh>
    <rPh sb="8" eb="10">
      <t>セイカツ</t>
    </rPh>
    <rPh sb="10" eb="12">
      <t>カイゴ</t>
    </rPh>
    <rPh sb="12" eb="15">
      <t>ジギョウショ</t>
    </rPh>
    <phoneticPr fontId="2"/>
  </si>
  <si>
    <t>ア定員３０名以上の広域型施設等</t>
    <rPh sb="1" eb="3">
      <t>テイイン</t>
    </rPh>
    <rPh sb="5" eb="6">
      <t>メイ</t>
    </rPh>
    <rPh sb="6" eb="8">
      <t>イジョウ</t>
    </rPh>
    <rPh sb="9" eb="11">
      <t>コウイキ</t>
    </rPh>
    <rPh sb="11" eb="12">
      <t>ガタ</t>
    </rPh>
    <rPh sb="12" eb="14">
      <t>シセツ</t>
    </rPh>
    <rPh sb="14" eb="15">
      <t>トウ</t>
    </rPh>
    <phoneticPr fontId="2"/>
  </si>
  <si>
    <t>１／３</t>
    <phoneticPr fontId="2"/>
  </si>
  <si>
    <t>１／３</t>
    <phoneticPr fontId="2"/>
  </si>
  <si>
    <t>（別表３関係）定期借地権設定のための一時金の支援事業</t>
    <rPh sb="1" eb="2">
      <t>ベツ</t>
    </rPh>
    <rPh sb="2" eb="3">
      <t>ヒョウ</t>
    </rPh>
    <rPh sb="4" eb="6">
      <t>カンケイ</t>
    </rPh>
    <rPh sb="7" eb="9">
      <t>テイキ</t>
    </rPh>
    <rPh sb="9" eb="12">
      <t>シャクチケン</t>
    </rPh>
    <rPh sb="12" eb="14">
      <t>セッテイ</t>
    </rPh>
    <rPh sb="18" eb="21">
      <t>イチジキン</t>
    </rPh>
    <rPh sb="22" eb="24">
      <t>シエン</t>
    </rPh>
    <rPh sb="24" eb="26">
      <t>ジギョウ</t>
    </rPh>
    <phoneticPr fontId="2"/>
  </si>
  <si>
    <t>件数</t>
    <rPh sb="0" eb="2">
      <t>ケンスウ</t>
    </rPh>
    <phoneticPr fontId="2"/>
  </si>
  <si>
    <t>国税局長が定める路線価</t>
    <phoneticPr fontId="2"/>
  </si>
  <si>
    <t>備考</t>
    <rPh sb="0" eb="2">
      <t>ビコウ</t>
    </rPh>
    <phoneticPr fontId="2"/>
  </si>
  <si>
    <t>※内訳を別紙３に記入してください。</t>
    <phoneticPr fontId="2"/>
  </si>
  <si>
    <t>①開設時等に必要な経費（イ定員２９名以下の地域密着型施設等）</t>
    <rPh sb="1" eb="3">
      <t>カイセツ</t>
    </rPh>
    <rPh sb="3" eb="4">
      <t>ジ</t>
    </rPh>
    <rPh sb="4" eb="5">
      <t>トウ</t>
    </rPh>
    <rPh sb="6" eb="8">
      <t>ヒツヨウ</t>
    </rPh>
    <rPh sb="9" eb="11">
      <t>ケイヒ</t>
    </rPh>
    <rPh sb="21" eb="23">
      <t>チイキ</t>
    </rPh>
    <rPh sb="23" eb="25">
      <t>ミッチャク</t>
    </rPh>
    <rPh sb="25" eb="26">
      <t>ガタ</t>
    </rPh>
    <rPh sb="26" eb="28">
      <t>シセツ</t>
    </rPh>
    <rPh sb="28" eb="29">
      <t>トウ</t>
    </rPh>
    <phoneticPr fontId="2"/>
  </si>
  <si>
    <t>①簡易陰圧装置の設置に係る経費支援事業（イ定員２９名以下の地域密着型施設等）</t>
    <rPh sb="1" eb="3">
      <t>カンイ</t>
    </rPh>
    <rPh sb="3" eb="5">
      <t>インアツ</t>
    </rPh>
    <rPh sb="5" eb="7">
      <t>ソウチ</t>
    </rPh>
    <rPh sb="8" eb="10">
      <t>セッチ</t>
    </rPh>
    <rPh sb="11" eb="12">
      <t>カカ</t>
    </rPh>
    <rPh sb="13" eb="15">
      <t>ケイヒ</t>
    </rPh>
    <rPh sb="15" eb="17">
      <t>シエン</t>
    </rPh>
    <rPh sb="17" eb="19">
      <t>ジギョウ</t>
    </rPh>
    <rPh sb="29" eb="31">
      <t>チイキ</t>
    </rPh>
    <rPh sb="31" eb="33">
      <t>ミッチャク</t>
    </rPh>
    <rPh sb="33" eb="34">
      <t>ガタ</t>
    </rPh>
    <rPh sb="34" eb="36">
      <t>シセツ</t>
    </rPh>
    <rPh sb="36" eb="37">
      <t>トウ</t>
    </rPh>
    <phoneticPr fontId="2"/>
  </si>
  <si>
    <t>イ定員２９名以下の地域密着型施設等</t>
    <rPh sb="9" eb="11">
      <t>チイキ</t>
    </rPh>
    <rPh sb="11" eb="13">
      <t>ミッチャク</t>
    </rPh>
    <rPh sb="13" eb="14">
      <t>ガタ</t>
    </rPh>
    <rPh sb="14" eb="16">
      <t>シセツ</t>
    </rPh>
    <rPh sb="16" eb="17">
      <t>トウ</t>
    </rPh>
    <phoneticPr fontId="2"/>
  </si>
  <si>
    <t>所在
市町村</t>
    <rPh sb="0" eb="2">
      <t>ショザイ</t>
    </rPh>
    <rPh sb="3" eb="6">
      <t>シチョウソン</t>
    </rPh>
    <phoneticPr fontId="2"/>
  </si>
  <si>
    <t>特別養護老人ホーム（定員３０名以上の広域型施設）</t>
    <rPh sb="0" eb="2">
      <t>トクベツ</t>
    </rPh>
    <rPh sb="2" eb="4">
      <t>ヨウゴ</t>
    </rPh>
    <rPh sb="4" eb="6">
      <t>ロウジン</t>
    </rPh>
    <rPh sb="10" eb="12">
      <t>テイイン</t>
    </rPh>
    <rPh sb="14" eb="17">
      <t>メイイジョウ</t>
    </rPh>
    <rPh sb="18" eb="20">
      <t>コウイキ</t>
    </rPh>
    <rPh sb="20" eb="21">
      <t>ガタ</t>
    </rPh>
    <rPh sb="21" eb="23">
      <t>シセツ</t>
    </rPh>
    <phoneticPr fontId="2"/>
  </si>
  <si>
    <t>　上記に併設されるショートステイ用居室</t>
    <rPh sb="1" eb="3">
      <t>ジョウキ</t>
    </rPh>
    <rPh sb="4" eb="6">
      <t>ヘイセツ</t>
    </rPh>
    <rPh sb="16" eb="17">
      <t>ヨウ</t>
    </rPh>
    <rPh sb="17" eb="19">
      <t>キョシツ</t>
    </rPh>
    <phoneticPr fontId="2"/>
  </si>
  <si>
    <t>上記施設に併設されるショートステイ用居室</t>
    <rPh sb="0" eb="2">
      <t>ジョウキ</t>
    </rPh>
    <rPh sb="2" eb="4">
      <t>シセツ</t>
    </rPh>
    <rPh sb="5" eb="7">
      <t>ヘイセツ</t>
    </rPh>
    <rPh sb="17" eb="18">
      <t>ヨウ</t>
    </rPh>
    <rPh sb="18" eb="20">
      <t>キョシツ</t>
    </rPh>
    <phoneticPr fontId="2"/>
  </si>
  <si>
    <t>短期入所生活介護事業所、短期入所療養介護事業所（いずれも単独型のみ）</t>
    <rPh sb="28" eb="31">
      <t>タンドクガタ</t>
    </rPh>
    <phoneticPr fontId="2"/>
  </si>
  <si>
    <t>小規模な短期入所生活介護事業所、短期入所療養介護事業所（いずれも単独型のみ）</t>
    <rPh sb="0" eb="3">
      <t>ショウキボ</t>
    </rPh>
    <rPh sb="32" eb="35">
      <t>タンドクガタ</t>
    </rPh>
    <phoneticPr fontId="2"/>
  </si>
  <si>
    <r>
      <t>②ゾーニング環境等の整備</t>
    </r>
    <r>
      <rPr>
        <b/>
        <sz val="11"/>
        <color indexed="8"/>
        <rFont val="ＭＳ Ｐゴシック"/>
        <family val="3"/>
        <charset val="128"/>
      </rPr>
      <t>【玄関室設置によるゾーニング】</t>
    </r>
    <r>
      <rPr>
        <sz val="11"/>
        <color theme="1"/>
        <rFont val="ＭＳ Ｐゴシック"/>
        <family val="3"/>
        <charset val="128"/>
        <scheme val="minor"/>
      </rPr>
      <t>（ア定員３０名以上の広域型施設等）</t>
    </r>
    <rPh sb="6" eb="8">
      <t>カンキョウ</t>
    </rPh>
    <rPh sb="8" eb="9">
      <t>トウ</t>
    </rPh>
    <rPh sb="10" eb="12">
      <t>セイビ</t>
    </rPh>
    <rPh sb="13" eb="15">
      <t>ゲンカン</t>
    </rPh>
    <rPh sb="15" eb="16">
      <t>シツ</t>
    </rPh>
    <rPh sb="16" eb="18">
      <t>セッチ</t>
    </rPh>
    <rPh sb="29" eb="31">
      <t>テイイン</t>
    </rPh>
    <rPh sb="33" eb="34">
      <t>メイ</t>
    </rPh>
    <rPh sb="34" eb="36">
      <t>イジョウ</t>
    </rPh>
    <rPh sb="37" eb="39">
      <t>コウイキ</t>
    </rPh>
    <rPh sb="39" eb="40">
      <t>ガタ</t>
    </rPh>
    <rPh sb="40" eb="42">
      <t>シセツ</t>
    </rPh>
    <rPh sb="42" eb="43">
      <t>トウ</t>
    </rPh>
    <phoneticPr fontId="2"/>
  </si>
  <si>
    <t>特別養護老人ホーム及び併設されるショートステイ</t>
    <rPh sb="0" eb="2">
      <t>トクベツ</t>
    </rPh>
    <rPh sb="2" eb="4">
      <t>ヨウゴ</t>
    </rPh>
    <rPh sb="4" eb="6">
      <t>ロウジン</t>
    </rPh>
    <rPh sb="9" eb="10">
      <t>オヨ</t>
    </rPh>
    <rPh sb="11" eb="13">
      <t>ヘイセツ</t>
    </rPh>
    <phoneticPr fontId="2"/>
  </si>
  <si>
    <t>介護医療院、介護療養型医療施設</t>
    <rPh sb="0" eb="2">
      <t>カイゴ</t>
    </rPh>
    <rPh sb="2" eb="4">
      <t>イリョウ</t>
    </rPh>
    <rPh sb="4" eb="5">
      <t>イン</t>
    </rPh>
    <rPh sb="6" eb="8">
      <t>カイゴ</t>
    </rPh>
    <rPh sb="8" eb="11">
      <t>リョウヨウガタ</t>
    </rPh>
    <rPh sb="11" eb="13">
      <t>イリョウ</t>
    </rPh>
    <rPh sb="13" eb="15">
      <t>シセツ</t>
    </rPh>
    <phoneticPr fontId="2"/>
  </si>
  <si>
    <r>
      <t>②ゾーニング環境等の整備</t>
    </r>
    <r>
      <rPr>
        <b/>
        <sz val="11"/>
        <color indexed="8"/>
        <rFont val="ＭＳ Ｐゴシック"/>
        <family val="3"/>
        <charset val="128"/>
      </rPr>
      <t>【玄関室設置によるゾーニング】</t>
    </r>
    <r>
      <rPr>
        <sz val="11"/>
        <color theme="1"/>
        <rFont val="ＭＳ Ｐゴシック"/>
        <family val="3"/>
        <charset val="128"/>
        <scheme val="minor"/>
      </rPr>
      <t>（イ定員２９名以下の地域密着型施設等）</t>
    </r>
    <rPh sb="6" eb="8">
      <t>カンキョウ</t>
    </rPh>
    <rPh sb="8" eb="9">
      <t>トウ</t>
    </rPh>
    <rPh sb="10" eb="12">
      <t>セイビ</t>
    </rPh>
    <rPh sb="13" eb="15">
      <t>ゲンカン</t>
    </rPh>
    <rPh sb="15" eb="16">
      <t>シツ</t>
    </rPh>
    <rPh sb="16" eb="18">
      <t>セッチ</t>
    </rPh>
    <rPh sb="29" eb="31">
      <t>テイイン</t>
    </rPh>
    <rPh sb="33" eb="34">
      <t>メイ</t>
    </rPh>
    <rPh sb="34" eb="36">
      <t>イカ</t>
    </rPh>
    <rPh sb="37" eb="42">
      <t>チイキミッチャクガタ</t>
    </rPh>
    <rPh sb="42" eb="44">
      <t>シセツ</t>
    </rPh>
    <rPh sb="44" eb="45">
      <t>トウ</t>
    </rPh>
    <phoneticPr fontId="2"/>
  </si>
  <si>
    <t>地域密着型特別養護老人ホーム及び併設されるショートステイ</t>
    <rPh sb="0" eb="2">
      <t>チイキ</t>
    </rPh>
    <rPh sb="2" eb="5">
      <t>ミッチャクガタ</t>
    </rPh>
    <rPh sb="5" eb="7">
      <t>トクベツ</t>
    </rPh>
    <rPh sb="7" eb="9">
      <t>ヨウゴ</t>
    </rPh>
    <rPh sb="9" eb="11">
      <t>ロウジン</t>
    </rPh>
    <phoneticPr fontId="2"/>
  </si>
  <si>
    <r>
      <t>②ゾーニング環境等の整備</t>
    </r>
    <r>
      <rPr>
        <b/>
        <sz val="11"/>
        <color indexed="8"/>
        <rFont val="ＭＳ Ｐゴシック"/>
        <family val="3"/>
        <charset val="128"/>
      </rPr>
      <t>【従来型個室・多床室のゾーニング】</t>
    </r>
    <r>
      <rPr>
        <sz val="11"/>
        <color theme="1"/>
        <rFont val="ＭＳ Ｐゴシック"/>
        <family val="3"/>
        <charset val="128"/>
        <scheme val="minor"/>
      </rPr>
      <t>（ア定員３０名以上の広域型施設等）</t>
    </r>
    <rPh sb="6" eb="8">
      <t>カンキョウ</t>
    </rPh>
    <rPh sb="8" eb="9">
      <t>トウ</t>
    </rPh>
    <rPh sb="10" eb="12">
      <t>セイビ</t>
    </rPh>
    <rPh sb="13" eb="16">
      <t>ジュウライガタ</t>
    </rPh>
    <rPh sb="16" eb="18">
      <t>コシツ</t>
    </rPh>
    <rPh sb="19" eb="22">
      <t>タショウシツ</t>
    </rPh>
    <rPh sb="31" eb="33">
      <t>テイイン</t>
    </rPh>
    <rPh sb="35" eb="36">
      <t>メイ</t>
    </rPh>
    <rPh sb="36" eb="38">
      <t>イジョウ</t>
    </rPh>
    <rPh sb="39" eb="41">
      <t>コウイキ</t>
    </rPh>
    <rPh sb="41" eb="42">
      <t>ガタ</t>
    </rPh>
    <rPh sb="42" eb="44">
      <t>シセツ</t>
    </rPh>
    <rPh sb="44" eb="45">
      <t>トウ</t>
    </rPh>
    <phoneticPr fontId="2"/>
  </si>
  <si>
    <r>
      <t>②ゾーニング環境等の整備</t>
    </r>
    <r>
      <rPr>
        <b/>
        <sz val="11"/>
        <color indexed="8"/>
        <rFont val="ＭＳ Ｐゴシック"/>
        <family val="3"/>
        <charset val="128"/>
      </rPr>
      <t>【従来型個室・多床室のゾーニング】</t>
    </r>
    <r>
      <rPr>
        <sz val="11"/>
        <color theme="1"/>
        <rFont val="ＭＳ Ｐゴシック"/>
        <family val="3"/>
        <charset val="128"/>
        <scheme val="minor"/>
      </rPr>
      <t>（イ定員２９名以下の地域密着型施設等）</t>
    </r>
    <rPh sb="6" eb="8">
      <t>カンキョウ</t>
    </rPh>
    <rPh sb="8" eb="9">
      <t>トウ</t>
    </rPh>
    <rPh sb="10" eb="12">
      <t>セイビ</t>
    </rPh>
    <rPh sb="13" eb="16">
      <t>ジュウライガタ</t>
    </rPh>
    <rPh sb="16" eb="18">
      <t>コシツ</t>
    </rPh>
    <rPh sb="19" eb="22">
      <t>タショウシツ</t>
    </rPh>
    <rPh sb="31" eb="33">
      <t>テイイン</t>
    </rPh>
    <rPh sb="35" eb="36">
      <t>メイ</t>
    </rPh>
    <rPh sb="36" eb="38">
      <t>イカ</t>
    </rPh>
    <rPh sb="39" eb="44">
      <t>チイキミッチャクガタ</t>
    </rPh>
    <rPh sb="44" eb="46">
      <t>シセツ</t>
    </rPh>
    <rPh sb="46" eb="47">
      <t>トウ</t>
    </rPh>
    <phoneticPr fontId="2"/>
  </si>
  <si>
    <r>
      <t>②ゾーニング環境等の整備</t>
    </r>
    <r>
      <rPr>
        <b/>
        <sz val="11"/>
        <color indexed="8"/>
        <rFont val="ＭＳ Ｐゴシック"/>
        <family val="3"/>
        <charset val="128"/>
      </rPr>
      <t>【家族面会室の整備】</t>
    </r>
    <r>
      <rPr>
        <sz val="11"/>
        <color theme="1"/>
        <rFont val="ＭＳ Ｐゴシック"/>
        <family val="3"/>
        <charset val="128"/>
        <scheme val="minor"/>
      </rPr>
      <t>（ア定員３０名以上の広域型施設等）</t>
    </r>
    <rPh sb="6" eb="8">
      <t>カンキョウ</t>
    </rPh>
    <rPh sb="8" eb="9">
      <t>トウ</t>
    </rPh>
    <rPh sb="10" eb="12">
      <t>セイビ</t>
    </rPh>
    <rPh sb="13" eb="15">
      <t>カゾク</t>
    </rPh>
    <rPh sb="15" eb="18">
      <t>メンカイシツ</t>
    </rPh>
    <rPh sb="19" eb="21">
      <t>セイビ</t>
    </rPh>
    <rPh sb="24" eb="26">
      <t>テイイン</t>
    </rPh>
    <rPh sb="28" eb="29">
      <t>メイ</t>
    </rPh>
    <rPh sb="29" eb="31">
      <t>イジョウ</t>
    </rPh>
    <rPh sb="32" eb="34">
      <t>コウイキ</t>
    </rPh>
    <rPh sb="34" eb="35">
      <t>ガタ</t>
    </rPh>
    <rPh sb="35" eb="37">
      <t>シセツ</t>
    </rPh>
    <rPh sb="37" eb="38">
      <t>トウ</t>
    </rPh>
    <phoneticPr fontId="2"/>
  </si>
  <si>
    <r>
      <t>②ゾーニング環境等の整備</t>
    </r>
    <r>
      <rPr>
        <b/>
        <sz val="11"/>
        <color indexed="8"/>
        <rFont val="ＭＳ Ｐゴシック"/>
        <family val="3"/>
        <charset val="128"/>
      </rPr>
      <t>【家族面会室の整備】</t>
    </r>
    <r>
      <rPr>
        <sz val="11"/>
        <color theme="1"/>
        <rFont val="ＭＳ Ｐゴシック"/>
        <family val="3"/>
        <charset val="128"/>
        <scheme val="minor"/>
      </rPr>
      <t>（イ定員２９名以下の地域密着型施設等）</t>
    </r>
    <rPh sb="6" eb="8">
      <t>カンキョウ</t>
    </rPh>
    <rPh sb="8" eb="9">
      <t>トウ</t>
    </rPh>
    <rPh sb="10" eb="12">
      <t>セイビ</t>
    </rPh>
    <rPh sb="13" eb="15">
      <t>カゾク</t>
    </rPh>
    <rPh sb="15" eb="18">
      <t>メンカイシツ</t>
    </rPh>
    <rPh sb="19" eb="21">
      <t>セイビ</t>
    </rPh>
    <rPh sb="24" eb="26">
      <t>テイイン</t>
    </rPh>
    <rPh sb="28" eb="29">
      <t>メイ</t>
    </rPh>
    <rPh sb="29" eb="31">
      <t>イカ</t>
    </rPh>
    <rPh sb="32" eb="37">
      <t>チイキミッチャクガタ</t>
    </rPh>
    <rPh sb="37" eb="39">
      <t>シセツ</t>
    </rPh>
    <rPh sb="39" eb="40">
      <t>トウ</t>
    </rPh>
    <phoneticPr fontId="2"/>
  </si>
  <si>
    <t>※内訳を別紙１に記入してください。</t>
    <phoneticPr fontId="2"/>
  </si>
  <si>
    <t>/千円</t>
  </si>
  <si>
    <t>※内訳を別紙２の１に記入してください。</t>
    <rPh sb="1" eb="3">
      <t>ウチワケ</t>
    </rPh>
    <rPh sb="10" eb="12">
      <t>キニュウ</t>
    </rPh>
    <phoneticPr fontId="2"/>
  </si>
  <si>
    <t>※内訳を別紙２の２に記入してください。</t>
    <phoneticPr fontId="2"/>
  </si>
  <si>
    <t>③多床室の個室化に要する改修費支援事業（ア定員３０名以上の広域型施設等）</t>
    <rPh sb="1" eb="4">
      <t>タショウシツ</t>
    </rPh>
    <rPh sb="5" eb="8">
      <t>コシツカ</t>
    </rPh>
    <rPh sb="9" eb="10">
      <t>ヨウ</t>
    </rPh>
    <rPh sb="12" eb="15">
      <t>カイシュウヒ</t>
    </rPh>
    <rPh sb="15" eb="17">
      <t>シエン</t>
    </rPh>
    <rPh sb="17" eb="19">
      <t>ジギョウ</t>
    </rPh>
    <rPh sb="21" eb="23">
      <t>テイイン</t>
    </rPh>
    <rPh sb="25" eb="26">
      <t>メイ</t>
    </rPh>
    <rPh sb="26" eb="28">
      <t>イジョウ</t>
    </rPh>
    <rPh sb="29" eb="31">
      <t>コウイキ</t>
    </rPh>
    <rPh sb="31" eb="32">
      <t>ガタ</t>
    </rPh>
    <rPh sb="32" eb="34">
      <t>シセツ</t>
    </rPh>
    <rPh sb="34" eb="35">
      <t>トウ</t>
    </rPh>
    <phoneticPr fontId="2"/>
  </si>
  <si>
    <t>③多床室の個室化に要する改修費支援事業（イ定員２９名以下の地域密着型施設等）</t>
    <rPh sb="21" eb="23">
      <t>テイイン</t>
    </rPh>
    <rPh sb="25" eb="26">
      <t>メイ</t>
    </rPh>
    <rPh sb="26" eb="28">
      <t>イカ</t>
    </rPh>
    <rPh sb="29" eb="34">
      <t>チイキミッチャクガタ</t>
    </rPh>
    <rPh sb="34" eb="36">
      <t>シセツ</t>
    </rPh>
    <rPh sb="36" eb="37">
      <t>トウ</t>
    </rPh>
    <phoneticPr fontId="2"/>
  </si>
  <si>
    <t>短期入所生活介護事業所（単独型のみ）</t>
    <rPh sb="12" eb="15">
      <t>タンドクガタ</t>
    </rPh>
    <phoneticPr fontId="2"/>
  </si>
  <si>
    <t>小規模な短期入所生活介護事業所（単独型のみ）</t>
    <rPh sb="0" eb="3">
      <t>ショウキボ</t>
    </rPh>
    <rPh sb="16" eb="19">
      <t>タンドクガタ</t>
    </rPh>
    <phoneticPr fontId="2"/>
  </si>
  <si>
    <t>⑤災害レッドゾーンに所在する老朽化等した広域型介護施設等の移転改築整備</t>
    <rPh sb="1" eb="3">
      <t>サイガイ</t>
    </rPh>
    <rPh sb="10" eb="12">
      <t>ショザイ</t>
    </rPh>
    <rPh sb="14" eb="17">
      <t>ロウキュウカ</t>
    </rPh>
    <rPh sb="17" eb="18">
      <t>トウ</t>
    </rPh>
    <rPh sb="20" eb="22">
      <t>コウイキ</t>
    </rPh>
    <rPh sb="22" eb="23">
      <t>ガタ</t>
    </rPh>
    <rPh sb="23" eb="25">
      <t>カイゴ</t>
    </rPh>
    <rPh sb="25" eb="27">
      <t>シセツ</t>
    </rPh>
    <rPh sb="27" eb="28">
      <t>トウ</t>
    </rPh>
    <rPh sb="29" eb="31">
      <t>イテン</t>
    </rPh>
    <rPh sb="31" eb="33">
      <t>カイチク</t>
    </rPh>
    <rPh sb="33" eb="35">
      <t>セイビ</t>
    </rPh>
    <phoneticPr fontId="2"/>
  </si>
  <si>
    <t>特別養護老人ホーム及び併設されるショートステイ用居室</t>
    <rPh sb="0" eb="6">
      <t>トクベツヨウゴロウジン</t>
    </rPh>
    <rPh sb="9" eb="10">
      <t>オヨ</t>
    </rPh>
    <rPh sb="11" eb="13">
      <t>ヘイセツ</t>
    </rPh>
    <rPh sb="23" eb="24">
      <t>ヨウ</t>
    </rPh>
    <rPh sb="24" eb="26">
      <t>キョシツ</t>
    </rPh>
    <phoneticPr fontId="2"/>
  </si>
  <si>
    <t>ケアハウス（特定施設入居者生活介護の指定を受けるもの）</t>
    <rPh sb="6" eb="8">
      <t>トクテイ</t>
    </rPh>
    <rPh sb="8" eb="10">
      <t>シセツ</t>
    </rPh>
    <rPh sb="10" eb="13">
      <t>ニュウキョシャ</t>
    </rPh>
    <rPh sb="13" eb="15">
      <t>セイカツ</t>
    </rPh>
    <rPh sb="15" eb="17">
      <t>カイゴ</t>
    </rPh>
    <rPh sb="18" eb="20">
      <t>シテイ</t>
    </rPh>
    <rPh sb="21" eb="22">
      <t>ウ</t>
    </rPh>
    <phoneticPr fontId="2"/>
  </si>
  <si>
    <t>介護付きホーム（有料老人ホーム又はサービス付き高齢者向け住宅であって、特定施設入居者生活介護の指定を受けるもの）</t>
    <rPh sb="0" eb="2">
      <t>カイゴ</t>
    </rPh>
    <rPh sb="2" eb="3">
      <t>ツ</t>
    </rPh>
    <rPh sb="8" eb="10">
      <t>ユウリョウ</t>
    </rPh>
    <rPh sb="10" eb="12">
      <t>ロウジン</t>
    </rPh>
    <rPh sb="15" eb="16">
      <t>マタ</t>
    </rPh>
    <rPh sb="21" eb="22">
      <t>ツ</t>
    </rPh>
    <rPh sb="23" eb="26">
      <t>コウレイシャ</t>
    </rPh>
    <rPh sb="26" eb="27">
      <t>ム</t>
    </rPh>
    <rPh sb="28" eb="30">
      <t>ジュウタク</t>
    </rPh>
    <rPh sb="35" eb="37">
      <t>トクテイ</t>
    </rPh>
    <rPh sb="37" eb="39">
      <t>シセツ</t>
    </rPh>
    <rPh sb="39" eb="42">
      <t>ニュウキョシャ</t>
    </rPh>
    <rPh sb="42" eb="44">
      <t>セイカツ</t>
    </rPh>
    <rPh sb="44" eb="46">
      <t>カイゴ</t>
    </rPh>
    <rPh sb="47" eb="49">
      <t>シテイ</t>
    </rPh>
    <rPh sb="50" eb="51">
      <t>ウ</t>
    </rPh>
    <phoneticPr fontId="2"/>
  </si>
  <si>
    <t>⑥災害イエローゾーンに所在する老朽化等した広域型介護施設等の移転改築整備</t>
    <rPh sb="1" eb="3">
      <t>サイガイ</t>
    </rPh>
    <rPh sb="11" eb="13">
      <t>ショザイ</t>
    </rPh>
    <rPh sb="15" eb="18">
      <t>ロウキュウカ</t>
    </rPh>
    <rPh sb="18" eb="19">
      <t>トウ</t>
    </rPh>
    <rPh sb="21" eb="23">
      <t>コウイキ</t>
    </rPh>
    <rPh sb="23" eb="24">
      <t>ガタ</t>
    </rPh>
    <rPh sb="24" eb="26">
      <t>カイゴ</t>
    </rPh>
    <rPh sb="26" eb="28">
      <t>シセツ</t>
    </rPh>
    <rPh sb="28" eb="29">
      <t>トウ</t>
    </rPh>
    <rPh sb="30" eb="32">
      <t>イテン</t>
    </rPh>
    <rPh sb="32" eb="34">
      <t>カイチク</t>
    </rPh>
    <rPh sb="34" eb="36">
      <t>セイビ</t>
    </rPh>
    <phoneticPr fontId="2"/>
  </si>
  <si>
    <t>③介護施設等の看取り環境の整備（ア定員３０名以上の広域型施設等）</t>
    <rPh sb="1" eb="3">
      <t>カイゴ</t>
    </rPh>
    <rPh sb="3" eb="5">
      <t>シセツ</t>
    </rPh>
    <rPh sb="5" eb="6">
      <t>トウ</t>
    </rPh>
    <rPh sb="7" eb="9">
      <t>ミト</t>
    </rPh>
    <rPh sb="10" eb="12">
      <t>カンキョウ</t>
    </rPh>
    <rPh sb="13" eb="15">
      <t>セイビ</t>
    </rPh>
    <rPh sb="17" eb="19">
      <t>テイイン</t>
    </rPh>
    <rPh sb="21" eb="22">
      <t>メイ</t>
    </rPh>
    <rPh sb="22" eb="24">
      <t>イジョウ</t>
    </rPh>
    <rPh sb="25" eb="27">
      <t>コウイキ</t>
    </rPh>
    <rPh sb="27" eb="28">
      <t>ガタ</t>
    </rPh>
    <rPh sb="28" eb="30">
      <t>シセツ</t>
    </rPh>
    <rPh sb="30" eb="31">
      <t>トウ</t>
    </rPh>
    <phoneticPr fontId="2"/>
  </si>
  <si>
    <t>③介護施設等の看取り環境の整備（イ定員２９名以下の地域密着型施設等）</t>
    <rPh sb="1" eb="3">
      <t>カイゴ</t>
    </rPh>
    <rPh sb="3" eb="5">
      <t>シセツ</t>
    </rPh>
    <rPh sb="5" eb="6">
      <t>トウ</t>
    </rPh>
    <rPh sb="7" eb="9">
      <t>ミト</t>
    </rPh>
    <rPh sb="10" eb="12">
      <t>カンキョウ</t>
    </rPh>
    <rPh sb="13" eb="15">
      <t>セイビ</t>
    </rPh>
    <rPh sb="25" eb="27">
      <t>チイキ</t>
    </rPh>
    <rPh sb="27" eb="29">
      <t>ミッチャク</t>
    </rPh>
    <rPh sb="29" eb="30">
      <t>ガタ</t>
    </rPh>
    <rPh sb="30" eb="32">
      <t>シセツ</t>
    </rPh>
    <rPh sb="32" eb="33">
      <t>トウ</t>
    </rPh>
    <phoneticPr fontId="2"/>
  </si>
  <si>
    <t>④共生サービス事業所の整備（ア通所介護事業所等）</t>
    <rPh sb="1" eb="3">
      <t>キョウセイ</t>
    </rPh>
    <rPh sb="7" eb="10">
      <t>ジギョウショ</t>
    </rPh>
    <rPh sb="11" eb="13">
      <t>セイビ</t>
    </rPh>
    <rPh sb="15" eb="17">
      <t>ツウショ</t>
    </rPh>
    <rPh sb="17" eb="19">
      <t>カイゴ</t>
    </rPh>
    <rPh sb="19" eb="22">
      <t>ジギョウショ</t>
    </rPh>
    <rPh sb="22" eb="23">
      <t>トウ</t>
    </rPh>
    <phoneticPr fontId="2"/>
  </si>
  <si>
    <t>④共生サービス事業所の整備（イ地域密着型通所介護事業所等）</t>
    <rPh sb="1" eb="3">
      <t>キョウセイ</t>
    </rPh>
    <rPh sb="7" eb="10">
      <t>ジギョウショ</t>
    </rPh>
    <rPh sb="11" eb="13">
      <t>セイビ</t>
    </rPh>
    <rPh sb="15" eb="17">
      <t>チイキ</t>
    </rPh>
    <rPh sb="17" eb="20">
      <t>ミッチャクガタ</t>
    </rPh>
    <rPh sb="20" eb="22">
      <t>ツウショ</t>
    </rPh>
    <rPh sb="22" eb="24">
      <t>カイゴ</t>
    </rPh>
    <rPh sb="24" eb="27">
      <t>ジギョウショ</t>
    </rPh>
    <rPh sb="27" eb="28">
      <t>トウ</t>
    </rPh>
    <phoneticPr fontId="2"/>
  </si>
  <si>
    <t>《入力にあたっての注意》</t>
    <rPh sb="1" eb="3">
      <t>ニュウリョク</t>
    </rPh>
    <rPh sb="9" eb="11">
      <t>チュウイ</t>
    </rPh>
    <phoneticPr fontId="2"/>
  </si>
  <si>
    <t>市町村名
又は
振興局名</t>
    <rPh sb="0" eb="3">
      <t>シチョウソン</t>
    </rPh>
    <rPh sb="3" eb="4">
      <t>メイ</t>
    </rPh>
    <rPh sb="5" eb="6">
      <t>マタ</t>
    </rPh>
    <rPh sb="8" eb="10">
      <t>シンコウ</t>
    </rPh>
    <rPh sb="10" eb="11">
      <t>キョク</t>
    </rPh>
    <rPh sb="11" eb="12">
      <t>メイ</t>
    </rPh>
    <phoneticPr fontId="2"/>
  </si>
  <si>
    <t>職</t>
    <rPh sb="0" eb="1">
      <t>ショク</t>
    </rPh>
    <phoneticPr fontId="2"/>
  </si>
  <si>
    <t>氏名</t>
    <rPh sb="0" eb="2">
      <t>シメイ</t>
    </rPh>
    <phoneticPr fontId="2"/>
  </si>
  <si>
    <t>【例】</t>
    <rPh sb="1" eb="2">
      <t>レイ</t>
    </rPh>
    <phoneticPr fontId="2"/>
  </si>
  <si>
    <t>社会福祉法人●●会</t>
    <rPh sb="0" eb="2">
      <t>シャカイ</t>
    </rPh>
    <rPh sb="2" eb="4">
      <t>フクシ</t>
    </rPh>
    <rPh sb="4" eb="6">
      <t>ホウジン</t>
    </rPh>
    <rPh sb="8" eb="9">
      <t>カイ</t>
    </rPh>
    <phoneticPr fontId="2"/>
  </si>
  <si>
    <t>●●市</t>
    <rPh sb="2" eb="3">
      <t>シ</t>
    </rPh>
    <phoneticPr fontId="2"/>
  </si>
  <si>
    <t>●●●●-●●-●●●●</t>
    <phoneticPr fontId="2"/>
  </si>
  <si>
    <t>●●●●</t>
    <phoneticPr fontId="2"/>
  </si>
  <si>
    <t>（別表６関係）簡易陰圧装置の設置に係る経費支援事業関係</t>
    <rPh sb="25" eb="27">
      <t>カンケイ</t>
    </rPh>
    <phoneticPr fontId="2"/>
  </si>
  <si>
    <t>・簡易陰圧装置補助は１施設あたり１台限りです。過去に補助を受けている場合は、申請できません。</t>
    <rPh sb="1" eb="3">
      <t>カンイ</t>
    </rPh>
    <rPh sb="3" eb="5">
      <t>インアツ</t>
    </rPh>
    <rPh sb="5" eb="7">
      <t>ソウチ</t>
    </rPh>
    <rPh sb="7" eb="9">
      <t>ホジョ</t>
    </rPh>
    <rPh sb="11" eb="13">
      <t>シセツ</t>
    </rPh>
    <rPh sb="17" eb="18">
      <t>ダイ</t>
    </rPh>
    <rPh sb="18" eb="19">
      <t>カギ</t>
    </rPh>
    <rPh sb="23" eb="25">
      <t>カコ</t>
    </rPh>
    <rPh sb="26" eb="28">
      <t>ホジョ</t>
    </rPh>
    <rPh sb="29" eb="30">
      <t>ウ</t>
    </rPh>
    <rPh sb="34" eb="36">
      <t>バアイ</t>
    </rPh>
    <rPh sb="38" eb="40">
      <t>シンセイ</t>
    </rPh>
    <phoneticPr fontId="2"/>
  </si>
  <si>
    <t>・また、２者以上の見積書も提出してください（ＰＤＦで提出）。</t>
    <rPh sb="5" eb="6">
      <t>シャ</t>
    </rPh>
    <rPh sb="6" eb="8">
      <t>イジョウ</t>
    </rPh>
    <rPh sb="9" eb="12">
      <t>ミツモリショ</t>
    </rPh>
    <rPh sb="13" eb="15">
      <t>テイシュツ</t>
    </rPh>
    <rPh sb="26" eb="28">
      <t>テイシュツ</t>
    </rPh>
    <phoneticPr fontId="2"/>
  </si>
  <si>
    <t>法人名</t>
    <rPh sb="0" eb="2">
      <t>ホウジン</t>
    </rPh>
    <rPh sb="2" eb="3">
      <t>メイ</t>
    </rPh>
    <phoneticPr fontId="2"/>
  </si>
  <si>
    <t>介護施設等の種類
（プルダウン選択）</t>
    <rPh sb="15" eb="17">
      <t>センタク</t>
    </rPh>
    <phoneticPr fontId="2"/>
  </si>
  <si>
    <t>所在地市町村名</t>
    <rPh sb="0" eb="3">
      <t>ショザイチ</t>
    </rPh>
    <rPh sb="3" eb="6">
      <t>シチョウソン</t>
    </rPh>
    <rPh sb="6" eb="7">
      <t>メイ</t>
    </rPh>
    <phoneticPr fontId="2"/>
  </si>
  <si>
    <t>補助内容※で「簡易陰圧装置」を選択した場合に記入</t>
    <rPh sb="0" eb="2">
      <t>ホジョ</t>
    </rPh>
    <rPh sb="2" eb="4">
      <t>ナイヨウ</t>
    </rPh>
    <rPh sb="7" eb="9">
      <t>カンイ</t>
    </rPh>
    <rPh sb="9" eb="11">
      <t>インアツ</t>
    </rPh>
    <rPh sb="11" eb="13">
      <t>ソウチ</t>
    </rPh>
    <rPh sb="15" eb="17">
      <t>センタク</t>
    </rPh>
    <rPh sb="19" eb="21">
      <t>バアイ</t>
    </rPh>
    <rPh sb="22" eb="24">
      <t>キニュウ</t>
    </rPh>
    <phoneticPr fontId="2"/>
  </si>
  <si>
    <t>施設担当者</t>
    <rPh sb="0" eb="2">
      <t>シセツ</t>
    </rPh>
    <rPh sb="2" eb="5">
      <t>タントウシャ</t>
    </rPh>
    <phoneticPr fontId="2"/>
  </si>
  <si>
    <t>入所、宿泊又は入居定員数（人）</t>
    <rPh sb="0" eb="2">
      <t>ニュウショ</t>
    </rPh>
    <rPh sb="3" eb="5">
      <t>シュクハク</t>
    </rPh>
    <rPh sb="5" eb="6">
      <t>マタ</t>
    </rPh>
    <rPh sb="7" eb="9">
      <t>ニュウキョ</t>
    </rPh>
    <rPh sb="9" eb="11">
      <t>テイイン</t>
    </rPh>
    <rPh sb="11" eb="12">
      <t>スウ</t>
    </rPh>
    <rPh sb="13" eb="14">
      <t>ニン</t>
    </rPh>
    <phoneticPr fontId="2"/>
  </si>
  <si>
    <t>簡易陰圧装置を設置する台数（台）</t>
    <rPh sb="0" eb="2">
      <t>カンイ</t>
    </rPh>
    <rPh sb="2" eb="4">
      <t>インアツ</t>
    </rPh>
    <rPh sb="4" eb="6">
      <t>ソウチ</t>
    </rPh>
    <rPh sb="7" eb="9">
      <t>セッチ</t>
    </rPh>
    <rPh sb="11" eb="13">
      <t>ダイスウ</t>
    </rPh>
    <rPh sb="14" eb="15">
      <t>ダイ</t>
    </rPh>
    <phoneticPr fontId="2"/>
  </si>
  <si>
    <t>簡易陰圧装置を設置した部屋の定員数合計（人）</t>
    <rPh sb="0" eb="2">
      <t>カンイ</t>
    </rPh>
    <rPh sb="2" eb="4">
      <t>インアツ</t>
    </rPh>
    <rPh sb="4" eb="6">
      <t>ソウチ</t>
    </rPh>
    <rPh sb="7" eb="9">
      <t>セッチ</t>
    </rPh>
    <rPh sb="11" eb="13">
      <t>ヘヤ</t>
    </rPh>
    <rPh sb="14" eb="16">
      <t>テイイン</t>
    </rPh>
    <rPh sb="16" eb="17">
      <t>スウ</t>
    </rPh>
    <rPh sb="17" eb="19">
      <t>ゴウケイ</t>
    </rPh>
    <rPh sb="20" eb="21">
      <t>ニン</t>
    </rPh>
    <phoneticPr fontId="2"/>
  </si>
  <si>
    <t>【例１】</t>
    <rPh sb="1" eb="2">
      <t>レイ</t>
    </rPh>
    <phoneticPr fontId="2"/>
  </si>
  <si>
    <t>特別養護老人ホーム●●苑</t>
    <phoneticPr fontId="2"/>
  </si>
  <si>
    <t>施設長</t>
    <rPh sb="0" eb="2">
      <t>シセツ</t>
    </rPh>
    <rPh sb="2" eb="3">
      <t>オサ</t>
    </rPh>
    <phoneticPr fontId="2"/>
  </si>
  <si>
    <t>介護施設等の種類</t>
    <rPh sb="0" eb="2">
      <t>カイゴ</t>
    </rPh>
    <rPh sb="2" eb="4">
      <t>シセツ</t>
    </rPh>
    <rPh sb="4" eb="5">
      <t>トウ</t>
    </rPh>
    <rPh sb="6" eb="8">
      <t>シュルイ</t>
    </rPh>
    <phoneticPr fontId="2"/>
  </si>
  <si>
    <r>
      <t>介護付きホーム（有料老人ホーム又はサービス付き高齢者向き住宅であって、特定施設入居者生活介護の指定を受けるもの）</t>
    </r>
    <r>
      <rPr>
        <sz val="11"/>
        <color indexed="10"/>
        <rFont val="ＭＳ Ｐゴシック"/>
        <family val="3"/>
        <charset val="128"/>
      </rPr>
      <t>※R4拡充メニュー</t>
    </r>
    <phoneticPr fontId="2"/>
  </si>
  <si>
    <r>
      <t>小規模な介護付きホーム（有料老人ホーム又はサービス付き高齢者向け住宅であって、特定施設入居者生活介護の指定を受けるもの）</t>
    </r>
    <r>
      <rPr>
        <sz val="11"/>
        <color indexed="10"/>
        <rFont val="ＭＳ Ｐゴシック"/>
        <family val="3"/>
        <charset val="128"/>
      </rPr>
      <t>※R4拡充メニュー</t>
    </r>
    <rPh sb="0" eb="3">
      <t>ショウキボ</t>
    </rPh>
    <rPh sb="63" eb="65">
      <t>カクジュウ</t>
    </rPh>
    <phoneticPr fontId="2"/>
  </si>
  <si>
    <t>（別表６関係）ゾーニング環境等の整備関係</t>
    <rPh sb="18" eb="20">
      <t>カンケイ</t>
    </rPh>
    <phoneticPr fontId="2"/>
  </si>
  <si>
    <t>・ゾーニング環境等の整備関係は、さらに以下の３種類の事業類型があります。それぞれの内容は参考資料を確認してください。</t>
    <rPh sb="6" eb="8">
      <t>カンキョウ</t>
    </rPh>
    <rPh sb="8" eb="9">
      <t>トウ</t>
    </rPh>
    <rPh sb="10" eb="12">
      <t>セイビ</t>
    </rPh>
    <rPh sb="12" eb="14">
      <t>カンケイ</t>
    </rPh>
    <rPh sb="19" eb="21">
      <t>イカ</t>
    </rPh>
    <rPh sb="23" eb="25">
      <t>シュルイ</t>
    </rPh>
    <rPh sb="26" eb="28">
      <t>ジギョウ</t>
    </rPh>
    <rPh sb="28" eb="30">
      <t>ルイケイ</t>
    </rPh>
    <rPh sb="41" eb="43">
      <t>ナイヨウ</t>
    </rPh>
    <rPh sb="44" eb="46">
      <t>サンコウ</t>
    </rPh>
    <rPh sb="46" eb="48">
      <t>シリョウ</t>
    </rPh>
    <rPh sb="49" eb="51">
      <t>カクニン</t>
    </rPh>
    <phoneticPr fontId="2"/>
  </si>
  <si>
    <t>　Ａ　玄関室設置によるゾーニング</t>
    <phoneticPr fontId="2"/>
  </si>
  <si>
    <t>　Ｂ　従来型個室・多床室のゾーニング</t>
    <rPh sb="3" eb="6">
      <t>ジュウライガタ</t>
    </rPh>
    <rPh sb="6" eb="8">
      <t>コシツ</t>
    </rPh>
    <rPh sb="9" eb="12">
      <t>タショウシツ</t>
    </rPh>
    <phoneticPr fontId="2"/>
  </si>
  <si>
    <t>　Ｃ　家族面会室の整備</t>
    <rPh sb="3" eb="5">
      <t>カゾク</t>
    </rPh>
    <rPh sb="5" eb="8">
      <t>メンカイシツ</t>
    </rPh>
    <rPh sb="9" eb="11">
      <t>セイビ</t>
    </rPh>
    <phoneticPr fontId="2"/>
  </si>
  <si>
    <t>・１施設あたり、ＡとＢは複数か所の整備ができますが、Ｃは１か所のみの整備です。</t>
    <rPh sb="2" eb="4">
      <t>シセツ</t>
    </rPh>
    <rPh sb="12" eb="14">
      <t>フクスウ</t>
    </rPh>
    <rPh sb="15" eb="16">
      <t>ショ</t>
    </rPh>
    <rPh sb="17" eb="19">
      <t>セイビ</t>
    </rPh>
    <rPh sb="30" eb="31">
      <t>ショ</t>
    </rPh>
    <rPh sb="34" eb="36">
      <t>セイビ</t>
    </rPh>
    <phoneticPr fontId="2"/>
  </si>
  <si>
    <t>・Ａ、Ｂ、Ｃのそれぞれを同時に補助申請することは可能です。希望する場合は、下表にはそれぞれ１行ずつ記載してください。同一の行に記載しないでください。</t>
    <rPh sb="12" eb="14">
      <t>ドウジ</t>
    </rPh>
    <rPh sb="15" eb="17">
      <t>ホジョ</t>
    </rPh>
    <rPh sb="17" eb="19">
      <t>シンセイ</t>
    </rPh>
    <rPh sb="24" eb="26">
      <t>カノウ</t>
    </rPh>
    <rPh sb="29" eb="31">
      <t>キボウ</t>
    </rPh>
    <rPh sb="33" eb="35">
      <t>バアイ</t>
    </rPh>
    <rPh sb="37" eb="39">
      <t>カヒョウ</t>
    </rPh>
    <rPh sb="46" eb="47">
      <t>ギョウ</t>
    </rPh>
    <rPh sb="49" eb="51">
      <t>キサイ</t>
    </rPh>
    <rPh sb="58" eb="60">
      <t>ドウイツ</t>
    </rPh>
    <rPh sb="61" eb="62">
      <t>ギョウ</t>
    </rPh>
    <rPh sb="63" eb="65">
      <t>キサイ</t>
    </rPh>
    <phoneticPr fontId="2"/>
  </si>
  <si>
    <t>・下表に入力する場合は、２事業者以上の見積書を徴して、低価な金額を入力してください。所要額は、補助上限額の範囲内となります。</t>
    <rPh sb="1" eb="3">
      <t>カヒョウ</t>
    </rPh>
    <rPh sb="4" eb="6">
      <t>ニュウリョク</t>
    </rPh>
    <rPh sb="8" eb="10">
      <t>バアイ</t>
    </rPh>
    <rPh sb="13" eb="16">
      <t>ジギョウシャ</t>
    </rPh>
    <rPh sb="16" eb="18">
      <t>イジョウ</t>
    </rPh>
    <rPh sb="19" eb="21">
      <t>ミツモリ</t>
    </rPh>
    <rPh sb="21" eb="22">
      <t>ショ</t>
    </rPh>
    <rPh sb="23" eb="24">
      <t>チョウ</t>
    </rPh>
    <rPh sb="27" eb="29">
      <t>テイカ</t>
    </rPh>
    <rPh sb="30" eb="32">
      <t>キンガク</t>
    </rPh>
    <rPh sb="33" eb="35">
      <t>ニュウリョク</t>
    </rPh>
    <rPh sb="42" eb="45">
      <t>ショヨウガク</t>
    </rPh>
    <rPh sb="47" eb="49">
      <t>ホジョ</t>
    </rPh>
    <rPh sb="49" eb="51">
      <t>ジョウゲン</t>
    </rPh>
    <rPh sb="51" eb="52">
      <t>ガク</t>
    </rPh>
    <rPh sb="53" eb="55">
      <t>ハンイ</t>
    </rPh>
    <rPh sb="55" eb="56">
      <t>ナイ</t>
    </rPh>
    <phoneticPr fontId="2"/>
  </si>
  <si>
    <t>・２者以上の見積書も提出してください。（コピー可）</t>
    <rPh sb="2" eb="3">
      <t>シャ</t>
    </rPh>
    <rPh sb="3" eb="5">
      <t>イジョウ</t>
    </rPh>
    <rPh sb="6" eb="9">
      <t>ミツモリショ</t>
    </rPh>
    <rPh sb="10" eb="12">
      <t>テイシュツ</t>
    </rPh>
    <rPh sb="23" eb="24">
      <t>カ</t>
    </rPh>
    <phoneticPr fontId="2"/>
  </si>
  <si>
    <t>Ａ　玄関室設置によるゾーニング</t>
    <phoneticPr fontId="2"/>
  </si>
  <si>
    <t>Ｂ　従来型個室・多床室のゾーニング</t>
    <phoneticPr fontId="2"/>
  </si>
  <si>
    <t>Ｃ　家族面会室の整備</t>
    <phoneticPr fontId="2"/>
  </si>
  <si>
    <t>(A)整備か所数</t>
    <rPh sb="3" eb="5">
      <t>セイビ</t>
    </rPh>
    <rPh sb="6" eb="7">
      <t>ショ</t>
    </rPh>
    <rPh sb="7" eb="8">
      <t>スウ</t>
    </rPh>
    <phoneticPr fontId="2"/>
  </si>
  <si>
    <t>(C)総事業費</t>
    <rPh sb="3" eb="4">
      <t>ソウ</t>
    </rPh>
    <rPh sb="4" eb="7">
      <t>ジギョウヒ</t>
    </rPh>
    <phoneticPr fontId="2"/>
  </si>
  <si>
    <t>(E)整備か所数</t>
    <rPh sb="3" eb="5">
      <t>セイビ</t>
    </rPh>
    <rPh sb="6" eb="7">
      <t>ショ</t>
    </rPh>
    <rPh sb="7" eb="8">
      <t>スウ</t>
    </rPh>
    <phoneticPr fontId="2"/>
  </si>
  <si>
    <t>(G)総事業費</t>
    <rPh sb="3" eb="4">
      <t>ソウ</t>
    </rPh>
    <rPh sb="4" eb="7">
      <t>ジギョウヒ</t>
    </rPh>
    <phoneticPr fontId="2"/>
  </si>
  <si>
    <t xml:space="preserve">(I)補助上限額（千円）
</t>
    <rPh sb="3" eb="5">
      <t>ホジョ</t>
    </rPh>
    <rPh sb="5" eb="7">
      <t>ジョウゲン</t>
    </rPh>
    <rPh sb="7" eb="8">
      <t>ガク</t>
    </rPh>
    <rPh sb="9" eb="11">
      <t>センエン</t>
    </rPh>
    <phoneticPr fontId="2"/>
  </si>
  <si>
    <t>(J)総事業費</t>
    <rPh sb="3" eb="4">
      <t>ソウ</t>
    </rPh>
    <rPh sb="4" eb="7">
      <t>ジギョウヒ</t>
    </rPh>
    <phoneticPr fontId="2"/>
  </si>
  <si>
    <t>【例２】</t>
    <rPh sb="1" eb="2">
      <t>レイ</t>
    </rPh>
    <phoneticPr fontId="2"/>
  </si>
  <si>
    <t>（別表７関係）介護職員の宿舎施設整備事業</t>
    <rPh sb="1" eb="3">
      <t>ベッピョウ</t>
    </rPh>
    <rPh sb="4" eb="6">
      <t>カンケイ</t>
    </rPh>
    <rPh sb="7" eb="9">
      <t>カイゴ</t>
    </rPh>
    <rPh sb="9" eb="11">
      <t>ショクイン</t>
    </rPh>
    <rPh sb="12" eb="14">
      <t>シュクシャ</t>
    </rPh>
    <rPh sb="14" eb="16">
      <t>シセツ</t>
    </rPh>
    <rPh sb="16" eb="18">
      <t>セイビ</t>
    </rPh>
    <rPh sb="18" eb="20">
      <t>ジギョウ</t>
    </rPh>
    <phoneticPr fontId="2"/>
  </si>
  <si>
    <t>・介護職員のために整備する宿舎施設は１定員あたりの整備面積に上限はありませんが、補助対象経費となるのは３３㎡までです。</t>
    <rPh sb="1" eb="3">
      <t>カイゴ</t>
    </rPh>
    <rPh sb="3" eb="5">
      <t>ショクイン</t>
    </rPh>
    <rPh sb="9" eb="11">
      <t>セイビ</t>
    </rPh>
    <rPh sb="13" eb="15">
      <t>シュクシャ</t>
    </rPh>
    <rPh sb="15" eb="17">
      <t>シセツ</t>
    </rPh>
    <rPh sb="19" eb="21">
      <t>テイイン</t>
    </rPh>
    <rPh sb="25" eb="27">
      <t>セイビ</t>
    </rPh>
    <rPh sb="27" eb="29">
      <t>メンセキ</t>
    </rPh>
    <rPh sb="30" eb="32">
      <t>ジョウゲン</t>
    </rPh>
    <rPh sb="40" eb="42">
      <t>ホジョ</t>
    </rPh>
    <rPh sb="42" eb="44">
      <t>タイショウ</t>
    </rPh>
    <rPh sb="44" eb="46">
      <t>ケイヒ</t>
    </rPh>
    <phoneticPr fontId="2"/>
  </si>
  <si>
    <t>・補助対象経費の１／３が補助額になります。</t>
    <rPh sb="1" eb="3">
      <t>ホジョ</t>
    </rPh>
    <rPh sb="3" eb="5">
      <t>タイショウ</t>
    </rPh>
    <rPh sb="5" eb="7">
      <t>ケイヒ</t>
    </rPh>
    <rPh sb="12" eb="14">
      <t>ホジョ</t>
    </rPh>
    <rPh sb="14" eb="15">
      <t>ガク</t>
    </rPh>
    <phoneticPr fontId="2"/>
  </si>
  <si>
    <t>・入居対象となる介護職員は、勤務先の施設種別が限られています。（定員の２割までの範囲で例外規定があります。）要綱で確認してください。</t>
    <rPh sb="1" eb="3">
      <t>ニュウキョ</t>
    </rPh>
    <rPh sb="3" eb="5">
      <t>タイショウ</t>
    </rPh>
    <rPh sb="8" eb="10">
      <t>カイゴ</t>
    </rPh>
    <rPh sb="10" eb="12">
      <t>ショクイン</t>
    </rPh>
    <rPh sb="14" eb="16">
      <t>キンム</t>
    </rPh>
    <rPh sb="16" eb="17">
      <t>サキ</t>
    </rPh>
    <rPh sb="18" eb="20">
      <t>シセツ</t>
    </rPh>
    <rPh sb="20" eb="22">
      <t>シュベツ</t>
    </rPh>
    <rPh sb="23" eb="24">
      <t>カギ</t>
    </rPh>
    <rPh sb="32" eb="34">
      <t>テイイン</t>
    </rPh>
    <rPh sb="36" eb="37">
      <t>ワリ</t>
    </rPh>
    <rPh sb="40" eb="42">
      <t>ハンイ</t>
    </rPh>
    <rPh sb="43" eb="45">
      <t>レイガイ</t>
    </rPh>
    <rPh sb="45" eb="47">
      <t>キテイ</t>
    </rPh>
    <rPh sb="54" eb="56">
      <t>ヨウコウ</t>
    </rPh>
    <rPh sb="57" eb="59">
      <t>カクニン</t>
    </rPh>
    <phoneticPr fontId="2"/>
  </si>
  <si>
    <t>入居する介護職員の勤務先施設とその所在地</t>
    <rPh sb="0" eb="2">
      <t>ニュウキョ</t>
    </rPh>
    <rPh sb="4" eb="6">
      <t>カイゴ</t>
    </rPh>
    <rPh sb="6" eb="8">
      <t>ショクイン</t>
    </rPh>
    <rPh sb="9" eb="11">
      <t>キンム</t>
    </rPh>
    <rPh sb="11" eb="12">
      <t>サキ</t>
    </rPh>
    <rPh sb="12" eb="14">
      <t>シセツ</t>
    </rPh>
    <rPh sb="17" eb="20">
      <t>ショザイチ</t>
    </rPh>
    <phoneticPr fontId="2"/>
  </si>
  <si>
    <t>整備する宿舎施設の概要</t>
    <rPh sb="0" eb="2">
      <t>セイビ</t>
    </rPh>
    <rPh sb="4" eb="6">
      <t>シュクシャ</t>
    </rPh>
    <rPh sb="6" eb="8">
      <t>シセツ</t>
    </rPh>
    <rPh sb="9" eb="11">
      <t>ガイヨウ</t>
    </rPh>
    <phoneticPr fontId="2"/>
  </si>
  <si>
    <t>名称</t>
    <rPh sb="0" eb="2">
      <t>メイショウ</t>
    </rPh>
    <phoneticPr fontId="2"/>
  </si>
  <si>
    <t>対象経費</t>
    <rPh sb="0" eb="2">
      <t>タイショウ</t>
    </rPh>
    <rPh sb="2" eb="4">
      <t>ケイヒ</t>
    </rPh>
    <phoneticPr fontId="2"/>
  </si>
  <si>
    <t>定員</t>
    <rPh sb="0" eb="2">
      <t>テイイン</t>
    </rPh>
    <phoneticPr fontId="2"/>
  </si>
  <si>
    <t>延べ床面積（共用部分を含む）</t>
    <rPh sb="0" eb="1">
      <t>ノ</t>
    </rPh>
    <rPh sb="2" eb="5">
      <t>ユカメンセキ</t>
    </rPh>
    <rPh sb="6" eb="8">
      <t>キョウヨウ</t>
    </rPh>
    <rPh sb="8" eb="10">
      <t>ブブン</t>
    </rPh>
    <rPh sb="11" eb="12">
      <t>フク</t>
    </rPh>
    <phoneticPr fontId="2"/>
  </si>
  <si>
    <t>１定員あたりの面積</t>
    <rPh sb="1" eb="3">
      <t>テイイン</t>
    </rPh>
    <rPh sb="7" eb="9">
      <t>メンセキ</t>
    </rPh>
    <phoneticPr fontId="2"/>
  </si>
  <si>
    <t>補助対象面積割合</t>
    <rPh sb="0" eb="2">
      <t>ホジョ</t>
    </rPh>
    <rPh sb="2" eb="4">
      <t>タイショウ</t>
    </rPh>
    <rPh sb="4" eb="6">
      <t>メンセキ</t>
    </rPh>
    <rPh sb="6" eb="8">
      <t>ワリアイ</t>
    </rPh>
    <phoneticPr fontId="2"/>
  </si>
  <si>
    <t>補助率</t>
    <rPh sb="0" eb="2">
      <t>ホジョ</t>
    </rPh>
    <rPh sb="2" eb="3">
      <t>リツ</t>
    </rPh>
    <phoneticPr fontId="2"/>
  </si>
  <si>
    <t>所要見込額</t>
    <rPh sb="0" eb="2">
      <t>ショヨウ</t>
    </rPh>
    <rPh sb="2" eb="4">
      <t>ミコミ</t>
    </rPh>
    <rPh sb="4" eb="5">
      <t>ガク</t>
    </rPh>
    <phoneticPr fontId="2"/>
  </si>
  <si>
    <t>特別養護老人ホーム●●苑（●●市）
小規模多機能型居宅介護△△（△△町）</t>
    <rPh sb="0" eb="6">
      <t>トクベツヨウゴロウジン</t>
    </rPh>
    <rPh sb="11" eb="12">
      <t>エン</t>
    </rPh>
    <rPh sb="15" eb="16">
      <t>シ</t>
    </rPh>
    <rPh sb="18" eb="29">
      <t>ショウキボタキノウガタキョタクカイゴ</t>
    </rPh>
    <rPh sb="34" eb="35">
      <t>マチ</t>
    </rPh>
    <phoneticPr fontId="2"/>
  </si>
  <si>
    <t>未定　or　●●寮</t>
    <rPh sb="0" eb="2">
      <t>ミテイ</t>
    </rPh>
    <rPh sb="8" eb="9">
      <t>リョウ</t>
    </rPh>
    <phoneticPr fontId="2"/>
  </si>
  <si>
    <t>④介護施設等の創設を条件に行う広域型施設の大規模修繕・耐震化整備</t>
    <rPh sb="1" eb="3">
      <t>カイゴ</t>
    </rPh>
    <rPh sb="3" eb="5">
      <t>シセツ</t>
    </rPh>
    <rPh sb="5" eb="6">
      <t>トウ</t>
    </rPh>
    <rPh sb="7" eb="9">
      <t>ソウセツ</t>
    </rPh>
    <rPh sb="10" eb="12">
      <t>ジョウケン</t>
    </rPh>
    <rPh sb="13" eb="14">
      <t>オコナ</t>
    </rPh>
    <rPh sb="15" eb="17">
      <t>コウイキ</t>
    </rPh>
    <rPh sb="17" eb="18">
      <t>ガタ</t>
    </rPh>
    <rPh sb="18" eb="20">
      <t>シセツ</t>
    </rPh>
    <rPh sb="21" eb="24">
      <t>ダイキボ</t>
    </rPh>
    <rPh sb="24" eb="26">
      <t>シュウゼン</t>
    </rPh>
    <rPh sb="27" eb="30">
      <t>タイシンカ</t>
    </rPh>
    <rPh sb="30" eb="32">
      <t>セイビ</t>
    </rPh>
    <phoneticPr fontId="2"/>
  </si>
  <si>
    <t>（G）=(F)×１/３</t>
    <phoneticPr fontId="2"/>
  </si>
  <si>
    <t>（F）＝（D）×（E）×1/3</t>
    <phoneticPr fontId="2"/>
  </si>
  <si>
    <r>
      <t xml:space="preserve">（Ｂ）所要額(千円)
（Ａ）*1/3
</t>
    </r>
    <r>
      <rPr>
        <sz val="8"/>
        <color indexed="10"/>
        <rFont val="ＭＳ Ｐゴシック"/>
        <family val="3"/>
        <charset val="128"/>
      </rPr>
      <t/>
    </r>
    <rPh sb="3" eb="5">
      <t>ショヨウ</t>
    </rPh>
    <rPh sb="5" eb="6">
      <t>ガク</t>
    </rPh>
    <rPh sb="7" eb="9">
      <t>センエン</t>
    </rPh>
    <phoneticPr fontId="2"/>
  </si>
  <si>
    <t>(D)所要額(千円)
(D)=(C)*1/3
※(B)を超えることはできません。</t>
    <rPh sb="3" eb="5">
      <t>ショヨウ</t>
    </rPh>
    <rPh sb="5" eb="6">
      <t>ガク</t>
    </rPh>
    <rPh sb="7" eb="9">
      <t>センエン</t>
    </rPh>
    <rPh sb="28" eb="29">
      <t>コ</t>
    </rPh>
    <phoneticPr fontId="2"/>
  </si>
  <si>
    <t>(H)所要額(千円)
(H)=(G)*1/3
※(F)を超えることはできません。</t>
    <rPh sb="3" eb="5">
      <t>ショヨウ</t>
    </rPh>
    <rPh sb="5" eb="6">
      <t>ガク</t>
    </rPh>
    <rPh sb="7" eb="9">
      <t>センエン</t>
    </rPh>
    <rPh sb="28" eb="29">
      <t>コ</t>
    </rPh>
    <phoneticPr fontId="2"/>
  </si>
  <si>
    <t>(K)所要額(千円)
(K)=(J)*1/3
※(I)を超えることはできません。</t>
    <rPh sb="3" eb="5">
      <t>ショヨウ</t>
    </rPh>
    <rPh sb="5" eb="6">
      <t>ガク</t>
    </rPh>
    <rPh sb="7" eb="9">
      <t>センエン</t>
    </rPh>
    <rPh sb="28" eb="29">
      <t>コ</t>
    </rPh>
    <phoneticPr fontId="2"/>
  </si>
  <si>
    <t>小規模な介護付きホーム（有料老人ホーム又はサービス付き高齢者向き住宅であって、特定施設入居者生活介護の指定を受けるもの）</t>
    <rPh sb="0" eb="3">
      <t>ショウキボ</t>
    </rPh>
    <rPh sb="4" eb="6">
      <t>カイゴ</t>
    </rPh>
    <rPh sb="6" eb="7">
      <t>ツ</t>
    </rPh>
    <rPh sb="12" eb="14">
      <t>ユウリョウ</t>
    </rPh>
    <rPh sb="14" eb="16">
      <t>ロウジン</t>
    </rPh>
    <rPh sb="19" eb="20">
      <t>マタ</t>
    </rPh>
    <rPh sb="25" eb="26">
      <t>ツ</t>
    </rPh>
    <rPh sb="27" eb="30">
      <t>コウレイシャ</t>
    </rPh>
    <rPh sb="30" eb="31">
      <t>ム</t>
    </rPh>
    <rPh sb="32" eb="34">
      <t>ジュウタク</t>
    </rPh>
    <rPh sb="39" eb="41">
      <t>トクテイ</t>
    </rPh>
    <rPh sb="41" eb="43">
      <t>シセツ</t>
    </rPh>
    <rPh sb="43" eb="46">
      <t>ニュウキョシャ</t>
    </rPh>
    <rPh sb="46" eb="48">
      <t>セイカツ</t>
    </rPh>
    <rPh sb="48" eb="50">
      <t>カイゴ</t>
    </rPh>
    <rPh sb="51" eb="53">
      <t>シテイ</t>
    </rPh>
    <rPh sb="54" eb="55">
      <t>ウ</t>
    </rPh>
    <phoneticPr fontId="2"/>
  </si>
  <si>
    <t>施設</t>
    <rPh sb="0" eb="2">
      <t>シセツ</t>
    </rPh>
    <phoneticPr fontId="2"/>
  </si>
  <si>
    <t>床</t>
    <rPh sb="0" eb="1">
      <t>トコ</t>
    </rPh>
    <phoneticPr fontId="2"/>
  </si>
  <si>
    <t>小計</t>
    <rPh sb="0" eb="2">
      <t>ショウケイ</t>
    </rPh>
    <phoneticPr fontId="2"/>
  </si>
  <si>
    <t>床</t>
    <rPh sb="0" eb="1">
      <t>ショウ</t>
    </rPh>
    <phoneticPr fontId="2"/>
  </si>
  <si>
    <t>（別表７関係）介護職員の宿舎施設整備事業</t>
    <rPh sb="1" eb="2">
      <t>ベツ</t>
    </rPh>
    <rPh sb="2" eb="3">
      <t>ヒョウ</t>
    </rPh>
    <rPh sb="4" eb="6">
      <t>カンケイ</t>
    </rPh>
    <rPh sb="7" eb="9">
      <t>カイゴ</t>
    </rPh>
    <rPh sb="9" eb="11">
      <t>ショクイン</t>
    </rPh>
    <rPh sb="12" eb="14">
      <t>シュクシャ</t>
    </rPh>
    <rPh sb="14" eb="16">
      <t>シセツ</t>
    </rPh>
    <rPh sb="16" eb="18">
      <t>セイビ</t>
    </rPh>
    <rPh sb="18" eb="20">
      <t>ジギョウ</t>
    </rPh>
    <phoneticPr fontId="2"/>
  </si>
  <si>
    <t>②介護ロボット・ＩＣＴの導入に必要な経費（ア定員３０名以上の広域型施設等）</t>
    <rPh sb="1" eb="3">
      <t>カイゴ</t>
    </rPh>
    <rPh sb="18" eb="20">
      <t>ケイヒ</t>
    </rPh>
    <rPh sb="22" eb="24">
      <t>テイイン</t>
    </rPh>
    <rPh sb="26" eb="27">
      <t>メイ</t>
    </rPh>
    <rPh sb="27" eb="29">
      <t>イジョウ</t>
    </rPh>
    <rPh sb="30" eb="32">
      <t>コウイキ</t>
    </rPh>
    <rPh sb="32" eb="33">
      <t>ガタ</t>
    </rPh>
    <rPh sb="33" eb="35">
      <t>シセツ</t>
    </rPh>
    <rPh sb="35" eb="36">
      <t>トウ</t>
    </rPh>
    <phoneticPr fontId="2"/>
  </si>
  <si>
    <t>小規模な介護付きホーム（有料老人ホーム又はサービス付き高齢者向け住宅であって、特定施設入居者生活介護の指定を受けるもの）</t>
    <rPh sb="0" eb="3">
      <t>ショウキボ</t>
    </rPh>
    <rPh sb="4" eb="6">
      <t>カイゴ</t>
    </rPh>
    <rPh sb="6" eb="7">
      <t>ツ</t>
    </rPh>
    <rPh sb="12" eb="14">
      <t>ユウリョウ</t>
    </rPh>
    <rPh sb="14" eb="16">
      <t>ロウジン</t>
    </rPh>
    <rPh sb="19" eb="20">
      <t>マタ</t>
    </rPh>
    <rPh sb="25" eb="26">
      <t>ツ</t>
    </rPh>
    <rPh sb="27" eb="30">
      <t>コウレイシャ</t>
    </rPh>
    <rPh sb="30" eb="31">
      <t>ム</t>
    </rPh>
    <rPh sb="32" eb="34">
      <t>ジュウタク</t>
    </rPh>
    <rPh sb="39" eb="41">
      <t>トクテイ</t>
    </rPh>
    <rPh sb="41" eb="43">
      <t>シセツ</t>
    </rPh>
    <rPh sb="43" eb="46">
      <t>ニュウキョシャ</t>
    </rPh>
    <rPh sb="46" eb="48">
      <t>セイカツ</t>
    </rPh>
    <rPh sb="48" eb="50">
      <t>カイゴ</t>
    </rPh>
    <rPh sb="51" eb="53">
      <t>シテイ</t>
    </rPh>
    <rPh sb="54" eb="55">
      <t>ウ</t>
    </rPh>
    <phoneticPr fontId="2"/>
  </si>
  <si>
    <t>②介護ロボット・ＩＣＴの導入に必要な経費（イ定員２９名以下の地域密着型施設等）</t>
    <rPh sb="1" eb="3">
      <t>カイゴ</t>
    </rPh>
    <rPh sb="12" eb="14">
      <t>ドウニュウ</t>
    </rPh>
    <rPh sb="15" eb="17">
      <t>ヒツヨウ</t>
    </rPh>
    <rPh sb="18" eb="20">
      <t>ケイヒ</t>
    </rPh>
    <rPh sb="30" eb="32">
      <t>チイキ</t>
    </rPh>
    <rPh sb="32" eb="34">
      <t>ミッチャク</t>
    </rPh>
    <rPh sb="34" eb="35">
      <t>ガタ</t>
    </rPh>
    <rPh sb="35" eb="37">
      <t>シセツ</t>
    </rPh>
    <rPh sb="37" eb="38">
      <t>トウ</t>
    </rPh>
    <phoneticPr fontId="2"/>
  </si>
  <si>
    <t>③介護予防・健康づくりを行う介護予防拠点における防災意識啓発の取組に必要な経費</t>
    <phoneticPr fontId="2"/>
  </si>
  <si>
    <t>■令和９年度事業分　地域医療介護総合確保事業施設等整備費補助金所要見込額調査票</t>
    <rPh sb="1" eb="3">
      <t>レイワ</t>
    </rPh>
    <rPh sb="4" eb="6">
      <t>ネンド</t>
    </rPh>
    <rPh sb="6" eb="9">
      <t>ジギョウブン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8">
      <t>チョウサ</t>
    </rPh>
    <rPh sb="38" eb="39">
      <t>ヒョウ</t>
    </rPh>
    <phoneticPr fontId="2"/>
  </si>
  <si>
    <t>■令和9年度事業分　地域医療介護総合確保事業施設等整備費補助金所要見込額調査票②</t>
    <rPh sb="1" eb="3">
      <t>レイワ</t>
    </rPh>
    <rPh sb="4" eb="6">
      <t>ネンド</t>
    </rPh>
    <rPh sb="6" eb="8">
      <t>ジギョウ</t>
    </rPh>
    <rPh sb="8" eb="9">
      <t>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8">
      <t>チョウサ</t>
    </rPh>
    <rPh sb="38" eb="39">
      <t>ヒョウ</t>
    </rPh>
    <phoneticPr fontId="2"/>
  </si>
  <si>
    <t>■公有地を活用した老朽化介護施設等の建替え等促進のための代替施設整備事業（ア定員３０名以上の広域型施設等）</t>
    <rPh sb="1" eb="4">
      <t>コウユウチ</t>
    </rPh>
    <rPh sb="5" eb="7">
      <t>カツヨウ</t>
    </rPh>
    <rPh sb="9" eb="12">
      <t>ロウキュウカ</t>
    </rPh>
    <rPh sb="12" eb="16">
      <t>カイゴシセツ</t>
    </rPh>
    <rPh sb="16" eb="17">
      <t>ナド</t>
    </rPh>
    <rPh sb="18" eb="20">
      <t>タテカ</t>
    </rPh>
    <rPh sb="21" eb="22">
      <t>ナド</t>
    </rPh>
    <rPh sb="22" eb="24">
      <t>ソクシン</t>
    </rPh>
    <rPh sb="28" eb="32">
      <t>ダイタイシセツ</t>
    </rPh>
    <rPh sb="32" eb="34">
      <t>セイビ</t>
    </rPh>
    <rPh sb="34" eb="36">
      <t>ジギョウ</t>
    </rPh>
    <rPh sb="38" eb="40">
      <t>テイイン</t>
    </rPh>
    <rPh sb="42" eb="43">
      <t>メイ</t>
    </rPh>
    <rPh sb="43" eb="45">
      <t>イジョウ</t>
    </rPh>
    <rPh sb="46" eb="48">
      <t>コウイキ</t>
    </rPh>
    <rPh sb="48" eb="49">
      <t>ガタ</t>
    </rPh>
    <rPh sb="49" eb="51">
      <t>シセツ</t>
    </rPh>
    <rPh sb="51" eb="52">
      <t>トウ</t>
    </rPh>
    <phoneticPr fontId="2"/>
  </si>
  <si>
    <t>■公有地を活用した老朽化介護施設等の建替え等促進のための代替施設整備事業（イ定員２９名以下の地域密着型施設等）</t>
    <rPh sb="1" eb="4">
      <t>コウユウチ</t>
    </rPh>
    <rPh sb="5" eb="7">
      <t>カツヨウ</t>
    </rPh>
    <rPh sb="9" eb="12">
      <t>ロウキュウカ</t>
    </rPh>
    <rPh sb="12" eb="14">
      <t>カイゴ</t>
    </rPh>
    <rPh sb="14" eb="17">
      <t>シセツナド</t>
    </rPh>
    <rPh sb="18" eb="20">
      <t>タテカ</t>
    </rPh>
    <rPh sb="21" eb="22">
      <t>ナド</t>
    </rPh>
    <rPh sb="22" eb="24">
      <t>ソクシン</t>
    </rPh>
    <rPh sb="28" eb="30">
      <t>ダイタイ</t>
    </rPh>
    <rPh sb="30" eb="32">
      <t>シセツ</t>
    </rPh>
    <rPh sb="32" eb="34">
      <t>セイビ</t>
    </rPh>
    <rPh sb="34" eb="36">
      <t>ジギョウ</t>
    </rPh>
    <phoneticPr fontId="2"/>
  </si>
  <si>
    <t>■空き家を活用した整備（公有地を活用した老朽化介護施設等の建替え等促進のための代替施設整備事業）</t>
    <rPh sb="1" eb="2">
      <t>ア</t>
    </rPh>
    <rPh sb="3" eb="4">
      <t>ヤ</t>
    </rPh>
    <rPh sb="5" eb="7">
      <t>カツヨウ</t>
    </rPh>
    <rPh sb="9" eb="11">
      <t>セイビ</t>
    </rPh>
    <phoneticPr fontId="2"/>
  </si>
  <si>
    <t>②介護施設等の合築等</t>
    <rPh sb="1" eb="5">
      <t>カイゴシセツ</t>
    </rPh>
    <rPh sb="5" eb="6">
      <t>ナド</t>
    </rPh>
    <rPh sb="7" eb="9">
      <t>ガッチク</t>
    </rPh>
    <rPh sb="9" eb="10">
      <t>ナド</t>
    </rPh>
    <phoneticPr fontId="2"/>
  </si>
  <si>
    <t>※下記の配分単価に1.05を乗じた額</t>
    <phoneticPr fontId="2"/>
  </si>
  <si>
    <t>■都市部等における増加する介護ニーズへの対応のための既存ストック活用推進事業</t>
    <rPh sb="1" eb="4">
      <t>トシブ</t>
    </rPh>
    <rPh sb="4" eb="5">
      <t>ナド</t>
    </rPh>
    <rPh sb="9" eb="11">
      <t>ゾウカ</t>
    </rPh>
    <rPh sb="13" eb="15">
      <t>カイゴ</t>
    </rPh>
    <rPh sb="20" eb="22">
      <t>タイオウ</t>
    </rPh>
    <rPh sb="26" eb="28">
      <t>キゾン</t>
    </rPh>
    <rPh sb="32" eb="34">
      <t>カツヨウ</t>
    </rPh>
    <rPh sb="34" eb="36">
      <t>スイシン</t>
    </rPh>
    <rPh sb="36" eb="38">
      <t>ジギョウ</t>
    </rPh>
    <phoneticPr fontId="2"/>
  </si>
  <si>
    <t>■中山間・人口減少地域等におけるダウンサイジング支援事業（ア定員３０名以上の広域型施設等）</t>
    <rPh sb="1" eb="4">
      <t>チュウサンカン</t>
    </rPh>
    <rPh sb="5" eb="9">
      <t>ジンコウゲンショウ</t>
    </rPh>
    <rPh sb="9" eb="11">
      <t>チイキ</t>
    </rPh>
    <rPh sb="11" eb="12">
      <t>ナド</t>
    </rPh>
    <rPh sb="24" eb="26">
      <t>シエン</t>
    </rPh>
    <rPh sb="26" eb="28">
      <t>ジギョウ</t>
    </rPh>
    <phoneticPr fontId="2"/>
  </si>
  <si>
    <t>■中山間・人口減少地域等におけるダウンサイジング支援事業（イ定員２９名以下の地域密着型施設等）</t>
    <phoneticPr fontId="2"/>
  </si>
  <si>
    <t>■空き家を活用した整備（中山間・人口減少地域等におけるダウンサイジング支援事業）</t>
    <rPh sb="1" eb="2">
      <t>ア</t>
    </rPh>
    <rPh sb="3" eb="4">
      <t>ヤ</t>
    </rPh>
    <rPh sb="5" eb="7">
      <t>カツヨウ</t>
    </rPh>
    <rPh sb="9" eb="11">
      <t>セイビ</t>
    </rPh>
    <phoneticPr fontId="2"/>
  </si>
  <si>
    <t>■介護施設等の集約・再編支援事業（ア定員３０名以上の広域型施設等）</t>
    <rPh sb="1" eb="3">
      <t>カイゴ</t>
    </rPh>
    <rPh sb="3" eb="5">
      <t>シセツ</t>
    </rPh>
    <rPh sb="5" eb="6">
      <t>トウ</t>
    </rPh>
    <rPh sb="7" eb="9">
      <t>シュウヤク</t>
    </rPh>
    <rPh sb="10" eb="12">
      <t>サイヘン</t>
    </rPh>
    <rPh sb="12" eb="14">
      <t>シエン</t>
    </rPh>
    <rPh sb="14" eb="16">
      <t>ジギョウ</t>
    </rPh>
    <phoneticPr fontId="2"/>
  </si>
  <si>
    <t>■介護施設等の集約・再編支援事業（イ定員２９名以下の地域密着型施設等）</t>
    <rPh sb="1" eb="3">
      <t>カイゴ</t>
    </rPh>
    <rPh sb="3" eb="5">
      <t>シセツ</t>
    </rPh>
    <rPh sb="5" eb="6">
      <t>トウ</t>
    </rPh>
    <rPh sb="7" eb="9">
      <t>シュウヤク</t>
    </rPh>
    <rPh sb="10" eb="12">
      <t>サイヘン</t>
    </rPh>
    <rPh sb="12" eb="14">
      <t>シエン</t>
    </rPh>
    <rPh sb="14" eb="16">
      <t>ジギョウ</t>
    </rPh>
    <phoneticPr fontId="2"/>
  </si>
  <si>
    <t>■空き家を活用した整備（介護施設等の集約・再編支援事業）</t>
    <rPh sb="1" eb="2">
      <t>ア</t>
    </rPh>
    <rPh sb="3" eb="4">
      <t>ヤ</t>
    </rPh>
    <rPh sb="5" eb="7">
      <t>カツヨウ</t>
    </rPh>
    <rPh sb="9" eb="11">
      <t>セイビ</t>
    </rPh>
    <phoneticPr fontId="2"/>
  </si>
  <si>
    <t>令和９年度分協議額合計</t>
    <rPh sb="0" eb="2">
      <t>レイワ</t>
    </rPh>
    <rPh sb="3" eb="5">
      <t>ネンド</t>
    </rPh>
    <rPh sb="4" eb="5">
      <t>ド</t>
    </rPh>
    <rPh sb="5" eb="6">
      <t>ブン</t>
    </rPh>
    <rPh sb="6" eb="8">
      <t>キョウギ</t>
    </rPh>
    <rPh sb="8" eb="9">
      <t>ガク</t>
    </rPh>
    <rPh sb="9" eb="11">
      <t>ゴウケイ</t>
    </rPh>
    <phoneticPr fontId="2"/>
  </si>
  <si>
    <t>介護付きホーム（有料老人ホーム又はサービス付き高齢者向け住宅であって、特定施設入居者生活介護の指定を受けるもの）</t>
    <phoneticPr fontId="2"/>
  </si>
  <si>
    <t>総事業費
（1施設上限5,760）</t>
    <rPh sb="0" eb="1">
      <t>ソウ</t>
    </rPh>
    <rPh sb="1" eb="4">
      <t>ジギョウヒ</t>
    </rPh>
    <rPh sb="7" eb="9">
      <t>シセツ</t>
    </rPh>
    <rPh sb="9" eb="11">
      <t>ジョウゲン</t>
    </rPh>
    <phoneticPr fontId="2"/>
  </si>
  <si>
    <r>
      <t>（別表６関係）介護施設等における新型コロナウイルス感染拡大防止対策支援事業</t>
    </r>
    <r>
      <rPr>
        <b/>
        <sz val="12"/>
        <color indexed="10"/>
        <rFont val="ＭＳ Ｐゴシック"/>
        <family val="3"/>
        <charset val="128"/>
      </rPr>
      <t>※令和９年度に補助事業を行わない可能性があり、応募しても補助されない可能性があります。</t>
    </r>
    <rPh sb="1" eb="2">
      <t>ベツ</t>
    </rPh>
    <rPh sb="2" eb="3">
      <t>ヒョウ</t>
    </rPh>
    <rPh sb="4" eb="6">
      <t>カンケイ</t>
    </rPh>
    <rPh sb="7" eb="9">
      <t>カイゴ</t>
    </rPh>
    <rPh sb="9" eb="11">
      <t>シセツ</t>
    </rPh>
    <rPh sb="11" eb="12">
      <t>トウ</t>
    </rPh>
    <rPh sb="16" eb="18">
      <t>シンガタ</t>
    </rPh>
    <rPh sb="25" eb="27">
      <t>カンセン</t>
    </rPh>
    <rPh sb="27" eb="29">
      <t>カクダイ</t>
    </rPh>
    <rPh sb="29" eb="31">
      <t>ボウシ</t>
    </rPh>
    <rPh sb="31" eb="33">
      <t>タイサク</t>
    </rPh>
    <rPh sb="33" eb="35">
      <t>シエン</t>
    </rPh>
    <rPh sb="35" eb="37">
      <t>ジギョウ</t>
    </rPh>
    <phoneticPr fontId="2"/>
  </si>
  <si>
    <t>総事業費
（1箇所上限1,340）</t>
    <rPh sb="0" eb="4">
      <t>ソウジギョウヒ</t>
    </rPh>
    <rPh sb="7" eb="9">
      <t>カショ</t>
    </rPh>
    <rPh sb="9" eb="11">
      <t>ジョウゲン</t>
    </rPh>
    <phoneticPr fontId="2"/>
  </si>
  <si>
    <t>総事業費
（1箇所上限7,990）</t>
    <rPh sb="0" eb="4">
      <t>ソウジギョウヒ</t>
    </rPh>
    <rPh sb="7" eb="9">
      <t>カショ</t>
    </rPh>
    <rPh sb="9" eb="11">
      <t>ジョウゲン</t>
    </rPh>
    <phoneticPr fontId="2"/>
  </si>
  <si>
    <t>総事業費
（1施設上限4,670）</t>
    <rPh sb="0" eb="4">
      <t>ソウジギョウヒ</t>
    </rPh>
    <rPh sb="7" eb="9">
      <t>シセツ</t>
    </rPh>
    <rPh sb="9" eb="11">
      <t>ジョウゲン</t>
    </rPh>
    <phoneticPr fontId="2"/>
  </si>
  <si>
    <t>■令和９年度事業分　地域医療介護総合確保事業施設等整備費補助金所要見込額調査票（別紙２の１）</t>
    <rPh sb="1" eb="3">
      <t>レイワ</t>
    </rPh>
    <rPh sb="4" eb="6">
      <t>ネンド</t>
    </rPh>
    <rPh sb="6" eb="9">
      <t>ジギョウブン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9">
      <t>チョウサヒョウ</t>
    </rPh>
    <rPh sb="40" eb="42">
      <t>ベッシ</t>
    </rPh>
    <phoneticPr fontId="2"/>
  </si>
  <si>
    <t>※令和９年度に補助事業を行わない可能性があり、応募しても補助されない可能性があります。</t>
    <rPh sb="4" eb="5">
      <t>ネン</t>
    </rPh>
    <phoneticPr fontId="2"/>
  </si>
  <si>
    <t>・簡易陰圧装置補助は、上限額1,920千円（配分基礎単価5,760*1/3）です。下表に入力する場合は、２事業者以上の見積書を徴して、低価な金額を入力してください。</t>
    <rPh sb="1" eb="3">
      <t>カンイ</t>
    </rPh>
    <rPh sb="3" eb="5">
      <t>インアツ</t>
    </rPh>
    <rPh sb="5" eb="7">
      <t>ソウチ</t>
    </rPh>
    <rPh sb="7" eb="9">
      <t>ホジョ</t>
    </rPh>
    <rPh sb="11" eb="13">
      <t>ジョウゲン</t>
    </rPh>
    <rPh sb="13" eb="14">
      <t>ガク</t>
    </rPh>
    <rPh sb="19" eb="21">
      <t>センエン</t>
    </rPh>
    <rPh sb="22" eb="24">
      <t>ハイブン</t>
    </rPh>
    <rPh sb="24" eb="26">
      <t>キソ</t>
    </rPh>
    <rPh sb="26" eb="28">
      <t>タンカ</t>
    </rPh>
    <rPh sb="41" eb="43">
      <t>カヒョウ</t>
    </rPh>
    <rPh sb="44" eb="46">
      <t>ニュウリョク</t>
    </rPh>
    <rPh sb="48" eb="50">
      <t>バアイ</t>
    </rPh>
    <rPh sb="53" eb="56">
      <t>ジギョウシャ</t>
    </rPh>
    <rPh sb="56" eb="58">
      <t>イジョウ</t>
    </rPh>
    <rPh sb="59" eb="61">
      <t>ミツモリ</t>
    </rPh>
    <rPh sb="61" eb="62">
      <t>ショ</t>
    </rPh>
    <rPh sb="63" eb="64">
      <t>チョウ</t>
    </rPh>
    <rPh sb="67" eb="69">
      <t>テイカ</t>
    </rPh>
    <rPh sb="70" eb="72">
      <t>キンガク</t>
    </rPh>
    <rPh sb="73" eb="75">
      <t>ニュウリョク</t>
    </rPh>
    <phoneticPr fontId="2"/>
  </si>
  <si>
    <t>（Ａ）総事業費（千円）
※5,760千円を超えることは出来ません。</t>
    <rPh sb="3" eb="4">
      <t>ソウ</t>
    </rPh>
    <rPh sb="4" eb="7">
      <t>ジギョウヒ</t>
    </rPh>
    <rPh sb="8" eb="10">
      <t>センエン</t>
    </rPh>
    <rPh sb="18" eb="20">
      <t>センエン</t>
    </rPh>
    <rPh sb="21" eb="22">
      <t>コ</t>
    </rPh>
    <rPh sb="27" eb="29">
      <t>デキ</t>
    </rPh>
    <phoneticPr fontId="2"/>
  </si>
  <si>
    <t>■令和９年度事業分　地域医療介護総合確保事業施設等整備費補助金所要見込額調査票（別紙２の２）</t>
    <rPh sb="1" eb="3">
      <t>レイワ</t>
    </rPh>
    <rPh sb="4" eb="6">
      <t>ネンド</t>
    </rPh>
    <rPh sb="6" eb="8">
      <t>ジギョウ</t>
    </rPh>
    <rPh sb="8" eb="9">
      <t>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9">
      <t>チョウサヒョウ</t>
    </rPh>
    <rPh sb="40" eb="42">
      <t>ベッシ</t>
    </rPh>
    <phoneticPr fontId="2"/>
  </si>
  <si>
    <t>※令和９年度に補助事業を行わない可能性があり、応募しても補助されない可能性があります。</t>
    <phoneticPr fontId="2"/>
  </si>
  <si>
    <t>(B)補助上限額（千円）
(B)=(A)*1,340*1/3</t>
    <rPh sb="3" eb="5">
      <t>ホジョ</t>
    </rPh>
    <rPh sb="5" eb="7">
      <t>ジョウゲン</t>
    </rPh>
    <rPh sb="7" eb="8">
      <t>ガク</t>
    </rPh>
    <rPh sb="9" eb="11">
      <t>センエン</t>
    </rPh>
    <phoneticPr fontId="2"/>
  </si>
  <si>
    <t>(F)補助上限額（千円）
(F)=(E)*7,990*1/3</t>
    <rPh sb="3" eb="5">
      <t>ホジョ</t>
    </rPh>
    <rPh sb="5" eb="7">
      <t>ジョウゲン</t>
    </rPh>
    <rPh sb="7" eb="8">
      <t>ガク</t>
    </rPh>
    <rPh sb="9" eb="11">
      <t>センエン</t>
    </rPh>
    <phoneticPr fontId="2"/>
  </si>
  <si>
    <t>■令和９年度事業分　地域医療介護総合確保事業施設等整備費補助金所要見込額調査票（別紙３）</t>
    <rPh sb="1" eb="3">
      <t>レイワ</t>
    </rPh>
    <rPh sb="4" eb="6">
      <t>ネンド</t>
    </rPh>
    <rPh sb="6" eb="8">
      <t>ジギョウ</t>
    </rPh>
    <rPh sb="8" eb="9">
      <t>ブン</t>
    </rPh>
    <rPh sb="10" eb="12">
      <t>チイキ</t>
    </rPh>
    <rPh sb="12" eb="14">
      <t>イリョウ</t>
    </rPh>
    <rPh sb="14" eb="16">
      <t>カイゴ</t>
    </rPh>
    <rPh sb="16" eb="18">
      <t>ソウゴウ</t>
    </rPh>
    <rPh sb="18" eb="20">
      <t>カクホ</t>
    </rPh>
    <rPh sb="20" eb="22">
      <t>ジギョウ</t>
    </rPh>
    <rPh sb="22" eb="24">
      <t>シセツ</t>
    </rPh>
    <rPh sb="24" eb="25">
      <t>トウ</t>
    </rPh>
    <rPh sb="25" eb="28">
      <t>セイビヒ</t>
    </rPh>
    <rPh sb="28" eb="31">
      <t>ホジョキン</t>
    </rPh>
    <rPh sb="31" eb="33">
      <t>ショヨウ</t>
    </rPh>
    <rPh sb="33" eb="35">
      <t>ミコミ</t>
    </rPh>
    <rPh sb="35" eb="36">
      <t>ガク</t>
    </rPh>
    <rPh sb="36" eb="39">
      <t>チョウサヒョウ</t>
    </rPh>
    <rPh sb="40" eb="42">
      <t>ベッシ</t>
    </rPh>
    <phoneticPr fontId="2"/>
  </si>
  <si>
    <t>補助対象施設（法人）　※３者以上ある場合は別紙作成の上、添付してください。</t>
    <rPh sb="0" eb="2">
      <t>ホジョ</t>
    </rPh>
    <rPh sb="2" eb="4">
      <t>タイショウ</t>
    </rPh>
    <rPh sb="4" eb="6">
      <t>シセツ</t>
    </rPh>
    <rPh sb="7" eb="9">
      <t>ホウジン</t>
    </rPh>
    <rPh sb="13" eb="14">
      <t>シャ</t>
    </rPh>
    <rPh sb="14" eb="16">
      <t>イジョウ</t>
    </rPh>
    <rPh sb="18" eb="20">
      <t>バアイ</t>
    </rPh>
    <rPh sb="21" eb="23">
      <t>ベッシ</t>
    </rPh>
    <rPh sb="23" eb="25">
      <t>サクセイ</t>
    </rPh>
    <rPh sb="26" eb="27">
      <t>ウエ</t>
    </rPh>
    <rPh sb="28" eb="30">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</si>
</sst>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4"/>
      <color indexed="8"/>
      <name val="ＭＳ Ｐゴシック"/>
      <family val="3"/>
      <charset val="128"/>
    </font>
    <font>
      <sz val="10"/>
      <color indexed="8"/>
      <name val="ＭＳ Ｐゴシック"/>
      <family val="3"/>
      <charset val="128"/>
    </font>
    <font>
      <sz val="10"/>
      <color indexed="8"/>
      <name val="ＭＳ Ｐゴシック"/>
      <family val="3"/>
      <charset val="128"/>
    </font>
    <font>
      <sz val="9"/>
      <color indexed="8"/>
      <name val="ＭＳ Ｐゴシック"/>
      <family val="3"/>
      <charset val="128"/>
    </font>
    <font>
      <sz val="11"/>
      <color indexed="56"/>
      <name val="ＭＳ Ｐゴシック"/>
      <family val="3"/>
      <charset val="128"/>
    </font>
    <font>
      <sz val="11"/>
      <color indexed="8"/>
      <name val="ＭＳ Ｐゴシック"/>
      <family val="3"/>
      <charset val="128"/>
    </font>
    <font>
      <sz val="9"/>
      <color indexed="8"/>
      <name val="ＭＳ Ｐゴシック"/>
      <family val="3"/>
      <charset val="128"/>
    </font>
    <font>
      <b/>
      <u/>
      <sz val="12"/>
      <color indexed="8"/>
      <name val="ＭＳ Ｐゴシック"/>
      <family val="3"/>
      <charset val="128"/>
    </font>
    <font>
      <b/>
      <sz val="16"/>
      <name val="ＭＳ ゴシック"/>
      <family val="3"/>
      <charset val="128"/>
    </font>
    <font>
      <b/>
      <sz val="14"/>
      <name val="ＭＳ ゴシック"/>
      <family val="3"/>
      <charset val="128"/>
    </font>
    <font>
      <sz val="14"/>
      <name val="Arial Unicode MS"/>
      <family val="3"/>
      <charset val="128"/>
    </font>
    <font>
      <sz val="8"/>
      <name val="ＭＳ Ｐゴシック"/>
      <family val="3"/>
      <charset val="128"/>
    </font>
    <font>
      <b/>
      <sz val="9"/>
      <name val="ＭＳ Ｐゴシック"/>
      <family val="3"/>
      <charset val="128"/>
    </font>
    <font>
      <sz val="11"/>
      <name val="ＭＳ Ｐゴシック"/>
      <family val="3"/>
      <charset val="128"/>
    </font>
    <font>
      <b/>
      <sz val="11"/>
      <name val="ＭＳ Ｐゴシック"/>
      <family val="3"/>
      <charset val="128"/>
    </font>
    <font>
      <b/>
      <sz val="9"/>
      <color indexed="81"/>
      <name val="ＭＳ Ｐゴシック"/>
      <family val="3"/>
      <charset val="128"/>
    </font>
    <font>
      <b/>
      <sz val="11"/>
      <color indexed="8"/>
      <name val="ＭＳ Ｐゴシック"/>
      <family val="3"/>
      <charset val="128"/>
    </font>
    <font>
      <sz val="11"/>
      <color indexed="10"/>
      <name val="ＭＳ Ｐゴシック"/>
      <family val="3"/>
      <charset val="128"/>
    </font>
    <font>
      <b/>
      <sz val="12"/>
      <color indexed="10"/>
      <name val="ＭＳ Ｐゴシック"/>
      <family val="3"/>
      <charset val="128"/>
    </font>
    <font>
      <sz val="10"/>
      <name val="ＭＳ Ｐゴシック"/>
      <family val="3"/>
      <charset val="128"/>
    </font>
    <font>
      <sz val="12"/>
      <name val="ＭＳ Ｐゴシック"/>
      <family val="3"/>
      <charset val="128"/>
    </font>
    <font>
      <sz val="6"/>
      <name val="ＭＳ Ｐゴシック"/>
      <family val="3"/>
      <charset val="128"/>
    </font>
    <font>
      <sz val="8"/>
      <color indexed="10"/>
      <name val="ＭＳ Ｐゴシック"/>
      <family val="3"/>
      <charset val="128"/>
    </font>
    <font>
      <b/>
      <sz val="9"/>
      <color indexed="81"/>
      <name val="MS P ゴシック"/>
      <family val="3"/>
      <charset val="128"/>
    </font>
    <font>
      <sz val="6"/>
      <name val="ＭＳ Ｐゴシック"/>
      <family val="3"/>
      <charset val="128"/>
    </font>
    <font>
      <b/>
      <sz val="12"/>
      <color indexed="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6"/>
      <name val="ＭＳ Ｐゴシック"/>
      <family val="3"/>
      <charset val="128"/>
      <scheme val="minor"/>
    </font>
    <font>
      <b/>
      <sz val="16"/>
      <color rgb="FFFF0000"/>
      <name val="ＭＳ Ｐゴシック"/>
      <family val="3"/>
      <charset val="128"/>
      <scheme val="minor"/>
    </font>
    <font>
      <b/>
      <sz val="14"/>
      <color rgb="FFFF0000"/>
      <name val="ＭＳ ゴシック"/>
      <family val="3"/>
      <charset val="128"/>
    </font>
    <font>
      <sz val="13"/>
      <color theme="1"/>
      <name val="ＭＳ Ｐゴシック"/>
      <family val="3"/>
      <charset val="128"/>
      <scheme val="minor"/>
    </font>
    <font>
      <sz val="14"/>
      <color theme="1"/>
      <name val="ＭＳ Ｐゴシック"/>
      <family val="3"/>
      <charset val="128"/>
      <scheme val="minor"/>
    </font>
    <font>
      <b/>
      <sz val="11"/>
      <color rgb="FFFF0000"/>
      <name val="ＭＳ Ｐゴシック"/>
      <family val="3"/>
      <charset val="128"/>
      <scheme val="minor"/>
    </font>
    <font>
      <sz val="10"/>
      <color rgb="FFFF0000"/>
      <name val="ＭＳ Ｐゴシック"/>
      <family val="3"/>
      <charset val="128"/>
    </font>
    <font>
      <sz val="10"/>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8"/>
      <color rgb="FFFF0000"/>
      <name val="ＭＳ Ｐゴシック"/>
      <family val="3"/>
      <charset val="128"/>
    </font>
  </fonts>
  <fills count="9">
    <fill>
      <patternFill patternType="none"/>
    </fill>
    <fill>
      <patternFill patternType="gray125"/>
    </fill>
    <fill>
      <patternFill patternType="solid">
        <fgColor indexed="31"/>
        <bgColor indexed="64"/>
      </patternFill>
    </fill>
    <fill>
      <patternFill patternType="solid">
        <fgColor theme="9" tint="0.59999389629810485"/>
        <bgColor indexed="64"/>
      </patternFill>
    </fill>
    <fill>
      <patternFill patternType="solid">
        <fgColor rgb="FFCCCCFF"/>
        <bgColor indexed="64"/>
      </patternFill>
    </fill>
    <fill>
      <patternFill patternType="solid">
        <fgColor rgb="FFFFFFFF"/>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s>
  <borders count="84">
    <border>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medium">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38" fontId="9" fillId="0" borderId="0" applyFont="0" applyFill="0" applyBorder="0" applyAlignment="0" applyProtection="0">
      <alignment vertical="center"/>
    </xf>
    <xf numFmtId="38" fontId="1" fillId="0" borderId="0" applyFont="0" applyFill="0" applyBorder="0" applyAlignment="0" applyProtection="0">
      <alignment vertical="center"/>
    </xf>
  </cellStyleXfs>
  <cellXfs count="563">
    <xf numFmtId="0" fontId="0" fillId="0" borderId="0" xfId="0"/>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horizontal="center" vertical="center"/>
    </xf>
    <xf numFmtId="0" fontId="0" fillId="0" borderId="4" xfId="0" applyBorder="1" applyAlignment="1">
      <alignment vertical="center"/>
    </xf>
    <xf numFmtId="0" fontId="4" fillId="0" borderId="0" xfId="0" applyFont="1" applyAlignment="1">
      <alignment vertical="center"/>
    </xf>
    <xf numFmtId="0" fontId="3" fillId="0" borderId="0" xfId="0" applyFont="1" applyAlignment="1">
      <alignment vertical="center"/>
    </xf>
    <xf numFmtId="0" fontId="0" fillId="0" borderId="5" xfId="0" applyBorder="1" applyAlignment="1">
      <alignment vertical="center"/>
    </xf>
    <xf numFmtId="0" fontId="10" fillId="0" borderId="6" xfId="0" applyFont="1" applyBorder="1" applyAlignment="1">
      <alignment vertical="center"/>
    </xf>
    <xf numFmtId="0" fontId="7" fillId="0" borderId="6" xfId="0" applyFont="1" applyBorder="1" applyAlignment="1">
      <alignment vertical="center"/>
    </xf>
    <xf numFmtId="0" fontId="0" fillId="0" borderId="0" xfId="0" applyAlignment="1">
      <alignment vertical="center"/>
    </xf>
    <xf numFmtId="38" fontId="30" fillId="0" borderId="7" xfId="1" applyFont="1" applyFill="1" applyBorder="1" applyAlignment="1">
      <alignment vertical="center"/>
    </xf>
    <xf numFmtId="38" fontId="30" fillId="0" borderId="8" xfId="1" applyFont="1" applyFill="1" applyBorder="1" applyAlignment="1">
      <alignment vertical="center"/>
    </xf>
    <xf numFmtId="38" fontId="8" fillId="0" borderId="9" xfId="1" applyFont="1" applyFill="1" applyBorder="1" applyAlignment="1">
      <alignment vertical="center"/>
    </xf>
    <xf numFmtId="0" fontId="0" fillId="0" borderId="0" xfId="0" applyAlignment="1">
      <alignment horizontal="center" vertical="center"/>
    </xf>
    <xf numFmtId="38" fontId="8" fillId="0" borderId="0" xfId="1" applyFont="1" applyFill="1" applyBorder="1" applyAlignment="1">
      <alignment vertical="center"/>
    </xf>
    <xf numFmtId="0" fontId="5" fillId="0" borderId="0" xfId="0" applyFont="1" applyAlignment="1">
      <alignment horizontal="right" vertical="center"/>
    </xf>
    <xf numFmtId="38" fontId="8" fillId="0" borderId="0" xfId="1" applyFont="1" applyBorder="1" applyAlignment="1">
      <alignment vertical="center"/>
    </xf>
    <xf numFmtId="38" fontId="8" fillId="0" borderId="1" xfId="1" applyFont="1" applyFill="1" applyBorder="1" applyAlignment="1">
      <alignment vertical="center"/>
    </xf>
    <xf numFmtId="0" fontId="11" fillId="0" borderId="0" xfId="0" applyFont="1" applyAlignment="1">
      <alignment vertical="center"/>
    </xf>
    <xf numFmtId="38" fontId="30" fillId="2" borderId="7" xfId="1" applyFont="1" applyFill="1" applyBorder="1" applyAlignment="1">
      <alignment vertical="center"/>
    </xf>
    <xf numFmtId="0" fontId="4" fillId="0" borderId="0" xfId="0" applyFont="1" applyAlignment="1">
      <alignment horizontal="left" vertical="center" shrinkToFit="1"/>
    </xf>
    <xf numFmtId="0" fontId="0" fillId="0" borderId="0" xfId="0" applyAlignment="1">
      <alignment horizontal="left" shrinkToFit="1"/>
    </xf>
    <xf numFmtId="0" fontId="0" fillId="0" borderId="10" xfId="0" applyBorder="1" applyAlignment="1">
      <alignment vertical="center"/>
    </xf>
    <xf numFmtId="0" fontId="0" fillId="0" borderId="11" xfId="0" applyBorder="1" applyAlignment="1">
      <alignment vertical="center"/>
    </xf>
    <xf numFmtId="38" fontId="10" fillId="0" borderId="7" xfId="1" applyFont="1" applyFill="1" applyBorder="1" applyAlignment="1">
      <alignment vertical="center"/>
    </xf>
    <xf numFmtId="38" fontId="8" fillId="0" borderId="8" xfId="1" applyFont="1" applyFill="1" applyBorder="1" applyAlignment="1">
      <alignment vertical="center"/>
    </xf>
    <xf numFmtId="38" fontId="30" fillId="0" borderId="0" xfId="1" applyFont="1" applyBorder="1" applyAlignment="1">
      <alignment horizontal="center" vertical="center"/>
    </xf>
    <xf numFmtId="38" fontId="33" fillId="0" borderId="9" xfId="0" applyNumberFormat="1" applyFont="1" applyBorder="1" applyAlignment="1">
      <alignment vertical="center"/>
    </xf>
    <xf numFmtId="0" fontId="5" fillId="0" borderId="12" xfId="0" applyFont="1" applyBorder="1" applyAlignment="1">
      <alignment horizontal="center" vertical="center"/>
    </xf>
    <xf numFmtId="0" fontId="34" fillId="0" borderId="0" xfId="0" applyFont="1" applyAlignment="1">
      <alignment horizontal="left"/>
    </xf>
    <xf numFmtId="38" fontId="7" fillId="0" borderId="7" xfId="1" applyFont="1" applyFill="1" applyBorder="1" applyAlignment="1">
      <alignment vertical="center"/>
    </xf>
    <xf numFmtId="0" fontId="0" fillId="0" borderId="1" xfId="0" applyBorder="1" applyAlignment="1">
      <alignment vertical="center" wrapText="1"/>
    </xf>
    <xf numFmtId="0" fontId="0" fillId="0" borderId="3" xfId="0" applyBorder="1" applyAlignment="1">
      <alignment vertical="center"/>
    </xf>
    <xf numFmtId="0" fontId="0" fillId="0" borderId="13" xfId="0"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5"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vertical="center"/>
    </xf>
    <xf numFmtId="0" fontId="5" fillId="0" borderId="0" xfId="0" applyFont="1" applyAlignment="1">
      <alignment horizontal="center" vertical="center" wrapText="1"/>
    </xf>
    <xf numFmtId="0" fontId="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19" xfId="0" applyFont="1" applyBorder="1" applyAlignment="1">
      <alignment horizontal="center" vertical="center"/>
    </xf>
    <xf numFmtId="0" fontId="0" fillId="0" borderId="21" xfId="0" applyBorder="1" applyAlignment="1">
      <alignment horizontal="center" vertical="center"/>
    </xf>
    <xf numFmtId="0" fontId="7" fillId="0" borderId="22" xfId="0" applyFont="1" applyBorder="1" applyAlignment="1">
      <alignment vertical="center"/>
    </xf>
    <xf numFmtId="38" fontId="8" fillId="0" borderId="3" xfId="1" applyFont="1" applyFill="1" applyBorder="1" applyAlignment="1">
      <alignment vertical="center"/>
    </xf>
    <xf numFmtId="0" fontId="5" fillId="0" borderId="23" xfId="0" applyFont="1" applyBorder="1" applyAlignment="1">
      <alignment horizontal="center" vertical="center"/>
    </xf>
    <xf numFmtId="0" fontId="0" fillId="0" borderId="24" xfId="0" applyBorder="1" applyAlignment="1">
      <alignment horizontal="center" vertical="center"/>
    </xf>
    <xf numFmtId="38" fontId="30" fillId="0" borderId="25" xfId="1" applyFont="1" applyFill="1" applyBorder="1" applyAlignment="1">
      <alignment vertical="center"/>
    </xf>
    <xf numFmtId="38" fontId="30" fillId="0" borderId="23" xfId="1" applyFont="1" applyFill="1" applyBorder="1" applyAlignment="1">
      <alignment vertical="center"/>
    </xf>
    <xf numFmtId="38" fontId="30" fillId="0" borderId="26" xfId="1" applyFont="1" applyFill="1" applyBorder="1" applyAlignment="1">
      <alignment vertical="center"/>
    </xf>
    <xf numFmtId="0" fontId="10" fillId="0" borderId="22" xfId="0" applyFont="1" applyBorder="1" applyAlignment="1">
      <alignment vertical="center"/>
    </xf>
    <xf numFmtId="38" fontId="30" fillId="0" borderId="27" xfId="1" applyFont="1" applyFill="1" applyBorder="1" applyAlignment="1">
      <alignment vertical="center"/>
    </xf>
    <xf numFmtId="0" fontId="0" fillId="0" borderId="28" xfId="0" applyBorder="1" applyAlignment="1">
      <alignment horizontal="center" vertical="center"/>
    </xf>
    <xf numFmtId="0" fontId="0" fillId="0" borderId="28" xfId="0" applyBorder="1" applyAlignment="1">
      <alignment vertical="center"/>
    </xf>
    <xf numFmtId="0" fontId="5" fillId="0" borderId="29" xfId="0" applyFont="1" applyBorder="1" applyAlignment="1">
      <alignment horizontal="center" vertical="center" wrapText="1"/>
    </xf>
    <xf numFmtId="0" fontId="0" fillId="0" borderId="30" xfId="0"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5" fillId="0" borderId="32" xfId="0" applyFont="1" applyBorder="1" applyAlignment="1">
      <alignment horizontal="center" vertical="center" wrapText="1"/>
    </xf>
    <xf numFmtId="0" fontId="0" fillId="0" borderId="33" xfId="0" applyBorder="1"/>
    <xf numFmtId="0" fontId="0" fillId="0" borderId="12" xfId="0" applyBorder="1"/>
    <xf numFmtId="0" fontId="0" fillId="0" borderId="34" xfId="0" applyBorder="1"/>
    <xf numFmtId="0" fontId="0" fillId="0" borderId="1" xfId="0" applyBorder="1"/>
    <xf numFmtId="0" fontId="0" fillId="0" borderId="35" xfId="0" applyBorder="1"/>
    <xf numFmtId="0" fontId="0" fillId="0" borderId="3" xfId="0" applyBorder="1"/>
    <xf numFmtId="0" fontId="0" fillId="0" borderId="36" xfId="0" applyBorder="1" applyAlignment="1">
      <alignment horizontal="center" vertical="center"/>
    </xf>
    <xf numFmtId="38" fontId="8" fillId="0" borderId="37" xfId="1" applyFont="1" applyFill="1" applyBorder="1" applyAlignment="1">
      <alignment vertical="center"/>
    </xf>
    <xf numFmtId="38" fontId="8" fillId="0" borderId="38" xfId="1" applyFont="1" applyFill="1" applyBorder="1" applyAlignment="1">
      <alignment vertical="center"/>
    </xf>
    <xf numFmtId="0" fontId="0" fillId="0" borderId="39" xfId="0" applyBorder="1" applyAlignment="1">
      <alignment horizontal="center" vertical="center"/>
    </xf>
    <xf numFmtId="0" fontId="0" fillId="0" borderId="3" xfId="0" applyBorder="1" applyAlignment="1">
      <alignment vertical="center" wrapText="1"/>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36" fillId="0" borderId="0" xfId="0" applyFont="1" applyAlignment="1">
      <alignment vertical="center"/>
    </xf>
    <xf numFmtId="0" fontId="13" fillId="0" borderId="0" xfId="0" applyFont="1" applyAlignment="1">
      <alignment horizontal="center" vertical="center"/>
    </xf>
    <xf numFmtId="0" fontId="36" fillId="3" borderId="40" xfId="0" applyFont="1" applyFill="1" applyBorder="1" applyAlignment="1">
      <alignment vertical="center"/>
    </xf>
    <xf numFmtId="0" fontId="36" fillId="0" borderId="41" xfId="0" applyFont="1" applyBorder="1" applyAlignment="1">
      <alignment vertical="center" shrinkToFit="1"/>
    </xf>
    <xf numFmtId="0" fontId="36" fillId="0" borderId="40" xfId="0" applyFont="1" applyBorder="1" applyAlignment="1">
      <alignment horizontal="center" vertical="center" shrinkToFit="1"/>
    </xf>
    <xf numFmtId="0" fontId="37" fillId="0" borderId="41" xfId="0" applyFont="1" applyBorder="1" applyAlignment="1">
      <alignment vertical="center" shrinkToFit="1"/>
    </xf>
    <xf numFmtId="0" fontId="36" fillId="0" borderId="40" xfId="0" applyFont="1" applyBorder="1" applyAlignment="1">
      <alignment vertical="center" shrinkToFit="1"/>
    </xf>
    <xf numFmtId="0" fontId="36" fillId="0" borderId="40" xfId="0" applyFont="1" applyBorder="1" applyAlignment="1">
      <alignment vertical="center" wrapText="1" shrinkToFit="1"/>
    </xf>
    <xf numFmtId="38" fontId="8" fillId="4" borderId="1" xfId="1" applyFont="1" applyFill="1" applyBorder="1" applyAlignment="1">
      <alignment vertical="center"/>
    </xf>
    <xf numFmtId="0" fontId="5" fillId="0" borderId="42" xfId="0" applyFont="1" applyBorder="1" applyAlignment="1">
      <alignment vertical="center" wrapText="1"/>
    </xf>
    <xf numFmtId="0" fontId="5" fillId="0" borderId="43" xfId="0" applyFont="1" applyBorder="1" applyAlignment="1">
      <alignment horizontal="center" vertical="center" wrapText="1"/>
    </xf>
    <xf numFmtId="0" fontId="0" fillId="0" borderId="40" xfId="0" applyBorder="1" applyAlignment="1">
      <alignment vertical="center" shrinkToFit="1"/>
    </xf>
    <xf numFmtId="0" fontId="32" fillId="0" borderId="40" xfId="0" applyFont="1" applyBorder="1" applyAlignment="1">
      <alignment horizontal="center" vertical="center" shrinkToFit="1"/>
    </xf>
    <xf numFmtId="0" fontId="15" fillId="5" borderId="44" xfId="0" applyFont="1" applyFill="1" applyBorder="1" applyAlignment="1">
      <alignment horizontal="center" vertical="center" wrapText="1"/>
    </xf>
    <xf numFmtId="0" fontId="36" fillId="0" borderId="31" xfId="0" applyFont="1" applyBorder="1" applyAlignment="1">
      <alignment horizontal="center" vertical="center" shrinkToFit="1"/>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36"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0" fontId="36" fillId="3" borderId="40" xfId="0" applyFont="1" applyFill="1" applyBorder="1" applyAlignment="1" applyProtection="1">
      <alignment vertical="center"/>
      <protection locked="0"/>
    </xf>
    <xf numFmtId="0" fontId="36" fillId="0" borderId="40" xfId="0" applyFont="1" applyBorder="1" applyAlignment="1" applyProtection="1">
      <alignment horizontal="center" vertical="center" shrinkToFit="1"/>
      <protection locked="0"/>
    </xf>
    <xf numFmtId="0" fontId="36" fillId="0" borderId="40" xfId="0" applyFont="1" applyBorder="1" applyAlignment="1" applyProtection="1">
      <alignment vertical="center" shrinkToFit="1"/>
      <protection locked="0"/>
    </xf>
    <xf numFmtId="0" fontId="36" fillId="0" borderId="40" xfId="0" applyFont="1" applyBorder="1" applyAlignment="1" applyProtection="1">
      <alignment vertical="center" wrapText="1" shrinkToFit="1"/>
      <protection locked="0"/>
    </xf>
    <xf numFmtId="0" fontId="0" fillId="0" borderId="0" xfId="0" applyProtection="1">
      <protection locked="0"/>
    </xf>
    <xf numFmtId="0" fontId="36" fillId="6" borderId="40" xfId="0" applyFont="1" applyFill="1" applyBorder="1" applyAlignment="1">
      <alignment horizontal="center" vertical="center" shrinkToFit="1"/>
    </xf>
    <xf numFmtId="12" fontId="36" fillId="6" borderId="40" xfId="0" applyNumberFormat="1" applyFont="1" applyFill="1" applyBorder="1" applyAlignment="1">
      <alignment horizontal="center" vertical="center" shrinkToFit="1"/>
    </xf>
    <xf numFmtId="0" fontId="0" fillId="0" borderId="4" xfId="0" applyBorder="1" applyAlignment="1">
      <alignment horizontal="center" vertical="center"/>
    </xf>
    <xf numFmtId="0" fontId="0" fillId="0" borderId="45" xfId="0" applyBorder="1" applyAlignment="1">
      <alignment horizontal="center" vertical="center"/>
    </xf>
    <xf numFmtId="0" fontId="36" fillId="0" borderId="4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7" fillId="0" borderId="40" xfId="0" applyFont="1" applyBorder="1" applyAlignment="1" applyProtection="1">
      <alignment vertical="center" shrinkToFit="1"/>
      <protection locked="0"/>
    </xf>
    <xf numFmtId="38" fontId="8" fillId="0" borderId="47" xfId="1" applyFont="1" applyFill="1" applyBorder="1" applyAlignment="1">
      <alignment vertical="center"/>
    </xf>
    <xf numFmtId="38" fontId="8" fillId="0" borderId="48" xfId="1" applyFont="1" applyFill="1" applyBorder="1" applyAlignment="1">
      <alignment vertical="center"/>
    </xf>
    <xf numFmtId="38" fontId="30" fillId="0" borderId="0" xfId="1" applyFont="1" applyFill="1" applyBorder="1" applyAlignment="1">
      <alignment vertical="center"/>
    </xf>
    <xf numFmtId="0" fontId="0" fillId="0" borderId="49" xfId="0" applyBorder="1"/>
    <xf numFmtId="0" fontId="0" fillId="0" borderId="2" xfId="0" applyBorder="1"/>
    <xf numFmtId="38" fontId="8" fillId="0" borderId="45" xfId="1" applyFont="1" applyFill="1" applyBorder="1" applyAlignment="1">
      <alignment vertical="center"/>
    </xf>
    <xf numFmtId="0" fontId="10" fillId="0" borderId="50" xfId="0" applyFont="1" applyBorder="1" applyAlignment="1">
      <alignment vertical="center"/>
    </xf>
    <xf numFmtId="0" fontId="7" fillId="0" borderId="51" xfId="0" applyFont="1" applyBorder="1" applyAlignment="1">
      <alignment vertical="center"/>
    </xf>
    <xf numFmtId="38" fontId="8" fillId="0" borderId="52" xfId="1" applyFont="1" applyFill="1" applyBorder="1" applyAlignment="1">
      <alignment vertical="center"/>
    </xf>
    <xf numFmtId="0" fontId="0" fillId="0" borderId="53" xfId="0" applyBorder="1"/>
    <xf numFmtId="0" fontId="0" fillId="0" borderId="54" xfId="0" applyBorder="1"/>
    <xf numFmtId="12" fontId="30" fillId="0" borderId="0" xfId="1" applyNumberFormat="1" applyFont="1" applyFill="1" applyBorder="1" applyAlignment="1">
      <alignment vertical="center"/>
    </xf>
    <xf numFmtId="38" fontId="8" fillId="0" borderId="36" xfId="1" applyFont="1" applyFill="1" applyBorder="1" applyAlignment="1">
      <alignment vertical="center"/>
    </xf>
    <xf numFmtId="0" fontId="0" fillId="0" borderId="39" xfId="0" applyBorder="1" applyAlignment="1">
      <alignment vertical="center"/>
    </xf>
    <xf numFmtId="0" fontId="0" fillId="0" borderId="12" xfId="0" applyBorder="1" applyAlignment="1">
      <alignment vertical="center"/>
    </xf>
    <xf numFmtId="0" fontId="38" fillId="0" borderId="0" xfId="0" applyFont="1" applyAlignment="1">
      <alignment vertical="center"/>
    </xf>
    <xf numFmtId="0" fontId="39" fillId="0" borderId="0" xfId="0" applyFont="1" applyAlignment="1">
      <alignment vertical="center"/>
    </xf>
    <xf numFmtId="0" fontId="38" fillId="0" borderId="0" xfId="0" applyFont="1" applyAlignment="1" applyProtection="1">
      <alignment vertical="center"/>
      <protection locked="0"/>
    </xf>
    <xf numFmtId="0" fontId="36" fillId="0" borderId="40" xfId="0" applyFont="1" applyBorder="1" applyAlignment="1" applyProtection="1">
      <alignment vertical="center" wrapText="1"/>
      <protection locked="0"/>
    </xf>
    <xf numFmtId="0" fontId="36" fillId="0" borderId="40" xfId="0" applyFont="1" applyBorder="1" applyAlignment="1" applyProtection="1">
      <alignment horizontal="center" vertical="center" wrapText="1"/>
      <protection locked="0"/>
    </xf>
    <xf numFmtId="0" fontId="0" fillId="0" borderId="17" xfId="0" applyBorder="1" applyAlignment="1">
      <alignment vertical="center"/>
    </xf>
    <xf numFmtId="38" fontId="30" fillId="2" borderId="14" xfId="1" applyFont="1" applyFill="1" applyBorder="1" applyAlignment="1">
      <alignment vertical="center"/>
    </xf>
    <xf numFmtId="0" fontId="10" fillId="0" borderId="15" xfId="0" applyFont="1" applyBorder="1" applyAlignment="1">
      <alignment vertical="center"/>
    </xf>
    <xf numFmtId="38" fontId="8" fillId="0" borderId="17" xfId="1" applyFont="1" applyFill="1" applyBorder="1" applyAlignment="1">
      <alignment vertical="center"/>
    </xf>
    <xf numFmtId="0" fontId="0" fillId="0" borderId="0" xfId="0" applyAlignment="1">
      <alignment horizontal="center" vertical="center" wrapText="1"/>
    </xf>
    <xf numFmtId="0" fontId="36" fillId="0" borderId="48" xfId="0" applyFont="1" applyBorder="1" applyAlignment="1">
      <alignment horizontal="center" vertical="center" shrinkToFit="1"/>
    </xf>
    <xf numFmtId="0" fontId="36" fillId="0" borderId="48" xfId="0" applyFont="1" applyBorder="1" applyAlignment="1" applyProtection="1">
      <alignment horizontal="center" vertical="center" shrinkToFit="1"/>
      <protection locked="0"/>
    </xf>
    <xf numFmtId="0" fontId="36" fillId="0" borderId="48" xfId="0" applyFont="1" applyBorder="1" applyAlignment="1">
      <alignment vertical="center"/>
    </xf>
    <xf numFmtId="0" fontId="36" fillId="0" borderId="48" xfId="0" applyFont="1" applyBorder="1" applyAlignment="1">
      <alignment vertical="center" wrapText="1" shrinkToFit="1"/>
    </xf>
    <xf numFmtId="0" fontId="36" fillId="0" borderId="48" xfId="0" applyFont="1" applyBorder="1" applyAlignment="1">
      <alignment vertical="center" shrinkToFit="1"/>
    </xf>
    <xf numFmtId="0" fontId="36" fillId="0" borderId="55" xfId="0" applyFont="1" applyBorder="1" applyAlignment="1">
      <alignment vertical="center"/>
    </xf>
    <xf numFmtId="0" fontId="36" fillId="0" borderId="55" xfId="0" applyFont="1" applyBorder="1" applyAlignment="1">
      <alignment vertical="center" wrapText="1" shrinkToFit="1"/>
    </xf>
    <xf numFmtId="0" fontId="36" fillId="0" borderId="55" xfId="0" applyFont="1" applyBorder="1" applyAlignment="1">
      <alignment vertical="center" shrinkToFit="1"/>
    </xf>
    <xf numFmtId="0" fontId="36" fillId="0" borderId="0" xfId="0" applyFont="1" applyAlignment="1">
      <alignment horizontal="center" vertical="center" shrinkToFit="1"/>
    </xf>
    <xf numFmtId="0" fontId="36" fillId="0" borderId="55" xfId="0" applyFont="1" applyBorder="1" applyAlignment="1">
      <alignment horizontal="center" vertical="center" shrinkToFit="1"/>
    </xf>
    <xf numFmtId="0" fontId="0" fillId="0" borderId="40" xfId="0" applyBorder="1"/>
    <xf numFmtId="0" fontId="36" fillId="0" borderId="55" xfId="0" applyFont="1" applyBorder="1" applyAlignment="1" applyProtection="1">
      <alignment horizontal="center" vertical="center" shrinkToFit="1"/>
      <protection locked="0"/>
    </xf>
    <xf numFmtId="0" fontId="36" fillId="0" borderId="48" xfId="0" applyFont="1" applyBorder="1" applyAlignment="1" applyProtection="1">
      <alignment vertical="center"/>
      <protection locked="0"/>
    </xf>
    <xf numFmtId="0" fontId="36" fillId="0" borderId="48" xfId="0" applyFont="1" applyBorder="1" applyAlignment="1" applyProtection="1">
      <alignment vertical="center" wrapText="1"/>
      <protection locked="0"/>
    </xf>
    <xf numFmtId="0" fontId="36" fillId="0" borderId="48" xfId="0" applyFont="1" applyBorder="1" applyAlignment="1" applyProtection="1">
      <alignment vertical="center" shrinkToFit="1"/>
      <protection locked="0"/>
    </xf>
    <xf numFmtId="0" fontId="36" fillId="0" borderId="55" xfId="0" applyFont="1" applyBorder="1" applyAlignment="1" applyProtection="1">
      <alignment vertical="center"/>
      <protection locked="0"/>
    </xf>
    <xf numFmtId="0" fontId="36" fillId="0" borderId="55" xfId="0" applyFont="1" applyBorder="1" applyAlignment="1" applyProtection="1">
      <alignment vertical="center" shrinkToFit="1"/>
      <protection locked="0"/>
    </xf>
    <xf numFmtId="12" fontId="36" fillId="0" borderId="48" xfId="0" applyNumberFormat="1" applyFont="1" applyBorder="1" applyAlignment="1">
      <alignment horizontal="center" vertical="center" shrinkToFit="1"/>
    </xf>
    <xf numFmtId="12" fontId="36" fillId="0" borderId="55" xfId="0" applyNumberFormat="1" applyFont="1" applyBorder="1" applyAlignment="1">
      <alignment horizontal="center" vertical="center" shrinkToFit="1"/>
    </xf>
    <xf numFmtId="38" fontId="30" fillId="0" borderId="26" xfId="1" applyFont="1" applyFill="1" applyBorder="1" applyAlignment="1">
      <alignment horizontal="center" vertical="center"/>
    </xf>
    <xf numFmtId="0" fontId="7" fillId="0" borderId="15" xfId="0" applyFont="1" applyBorder="1" applyAlignment="1">
      <alignment vertical="center"/>
    </xf>
    <xf numFmtId="38" fontId="30" fillId="2" borderId="55" xfId="1" applyFont="1" applyFill="1" applyBorder="1" applyAlignment="1">
      <alignment vertical="center"/>
    </xf>
    <xf numFmtId="38" fontId="8" fillId="0" borderId="54" xfId="1" applyFont="1" applyFill="1" applyBorder="1" applyAlignment="1">
      <alignment vertical="center"/>
    </xf>
    <xf numFmtId="0" fontId="0" fillId="0" borderId="54" xfId="0" applyBorder="1" applyAlignment="1">
      <alignment vertical="center" wrapText="1"/>
    </xf>
    <xf numFmtId="0" fontId="36" fillId="0" borderId="40" xfId="0" applyFont="1" applyBorder="1" applyAlignment="1">
      <alignment vertical="center"/>
    </xf>
    <xf numFmtId="0" fontId="36" fillId="0" borderId="40" xfId="0" applyFont="1" applyBorder="1" applyAlignment="1">
      <alignment horizontal="left" vertical="center"/>
    </xf>
    <xf numFmtId="38" fontId="31" fillId="0" borderId="56" xfId="1" applyFont="1" applyFill="1" applyBorder="1" applyAlignment="1">
      <alignment vertical="center"/>
    </xf>
    <xf numFmtId="38" fontId="31" fillId="0" borderId="57" xfId="1" applyFont="1" applyFill="1" applyBorder="1" applyAlignment="1">
      <alignment vertical="center"/>
    </xf>
    <xf numFmtId="38" fontId="31" fillId="0" borderId="58" xfId="1" applyFont="1" applyFill="1" applyBorder="1" applyAlignment="1">
      <alignment vertical="center"/>
    </xf>
    <xf numFmtId="0" fontId="0" fillId="0" borderId="13" xfId="0" applyBorder="1"/>
    <xf numFmtId="38" fontId="31" fillId="0" borderId="26" xfId="1" applyFont="1" applyFill="1" applyBorder="1" applyAlignment="1">
      <alignment vertical="center"/>
    </xf>
    <xf numFmtId="0" fontId="0" fillId="0" borderId="17" xfId="0" applyBorder="1" applyAlignment="1">
      <alignment vertical="center" wrapText="1"/>
    </xf>
    <xf numFmtId="38" fontId="31" fillId="0" borderId="16" xfId="1" applyFont="1" applyFill="1" applyBorder="1" applyAlignment="1">
      <alignment vertical="center"/>
    </xf>
    <xf numFmtId="38" fontId="31" fillId="0" borderId="7" xfId="1" applyFont="1" applyFill="1" applyBorder="1" applyAlignment="1">
      <alignment vertical="center"/>
    </xf>
    <xf numFmtId="0" fontId="36" fillId="3" borderId="40" xfId="0" applyFont="1" applyFill="1" applyBorder="1" applyAlignment="1" applyProtection="1">
      <alignment horizontal="center" vertical="center"/>
      <protection locked="0"/>
    </xf>
    <xf numFmtId="0" fontId="36" fillId="3" borderId="40" xfId="0" applyFont="1" applyFill="1" applyBorder="1" applyAlignment="1">
      <alignment horizontal="center" vertical="center"/>
    </xf>
    <xf numFmtId="0" fontId="13" fillId="3" borderId="0" xfId="0" applyFont="1" applyFill="1" applyAlignment="1">
      <alignment horizontal="center" vertical="center"/>
    </xf>
    <xf numFmtId="0" fontId="40" fillId="0" borderId="0" xfId="0" applyFont="1" applyAlignment="1">
      <alignment horizontal="left" vertical="center"/>
    </xf>
    <xf numFmtId="38" fontId="14" fillId="0" borderId="0" xfId="2" applyFont="1" applyAlignment="1">
      <alignment vertical="center"/>
    </xf>
    <xf numFmtId="38" fontId="14" fillId="0" borderId="0" xfId="2" applyFont="1" applyBorder="1" applyAlignment="1">
      <alignment vertical="center"/>
    </xf>
    <xf numFmtId="38" fontId="36" fillId="6" borderId="40" xfId="2" applyFont="1" applyFill="1" applyBorder="1" applyAlignment="1">
      <alignment vertical="center" shrinkToFit="1"/>
    </xf>
    <xf numFmtId="38" fontId="36" fillId="0" borderId="48" xfId="2" applyFont="1" applyFill="1" applyBorder="1" applyAlignment="1">
      <alignment vertical="center" shrinkToFit="1"/>
    </xf>
    <xf numFmtId="38" fontId="36" fillId="0" borderId="55" xfId="2" applyFont="1" applyFill="1" applyBorder="1" applyAlignment="1">
      <alignment vertical="center" shrinkToFit="1"/>
    </xf>
    <xf numFmtId="0" fontId="36" fillId="0" borderId="10" xfId="0" applyFont="1" applyBorder="1" applyAlignment="1" applyProtection="1">
      <alignment horizontal="center" vertical="center" shrinkToFit="1"/>
      <protection locked="0"/>
    </xf>
    <xf numFmtId="0" fontId="36" fillId="0" borderId="59" xfId="0" applyFont="1" applyBorder="1" applyAlignment="1">
      <alignment horizontal="center" vertical="center" shrinkToFit="1"/>
    </xf>
    <xf numFmtId="38" fontId="36" fillId="6" borderId="40" xfId="2" applyFont="1" applyFill="1" applyBorder="1" applyAlignment="1">
      <alignment horizontal="center" vertical="center" shrinkToFit="1"/>
    </xf>
    <xf numFmtId="38" fontId="36" fillId="0" borderId="40" xfId="2" applyFont="1" applyFill="1" applyBorder="1" applyAlignment="1">
      <alignment horizontal="center" vertical="center" shrinkToFit="1"/>
    </xf>
    <xf numFmtId="38" fontId="36" fillId="6" borderId="60" xfId="2" applyFont="1" applyFill="1" applyBorder="1" applyAlignment="1">
      <alignment vertical="center" shrinkToFit="1"/>
    </xf>
    <xf numFmtId="38" fontId="36" fillId="6" borderId="59" xfId="2" applyFont="1" applyFill="1" applyBorder="1" applyAlignment="1">
      <alignment horizontal="center" vertical="center" shrinkToFit="1"/>
    </xf>
    <xf numFmtId="0" fontId="36" fillId="0" borderId="46" xfId="0" applyFont="1" applyBorder="1" applyAlignment="1">
      <alignment horizontal="center" vertical="center" shrinkToFit="1"/>
    </xf>
    <xf numFmtId="0" fontId="36" fillId="0" borderId="61" xfId="0" applyFont="1" applyBorder="1" applyAlignment="1">
      <alignment horizontal="center" vertical="center" shrinkToFit="1"/>
    </xf>
    <xf numFmtId="38" fontId="36" fillId="6" borderId="62" xfId="2" applyFont="1" applyFill="1" applyBorder="1" applyAlignment="1">
      <alignment horizontal="center" vertical="center" shrinkToFit="1"/>
    </xf>
    <xf numFmtId="38" fontId="36" fillId="0" borderId="62" xfId="2" applyFont="1" applyFill="1" applyBorder="1" applyAlignment="1">
      <alignment horizontal="center" vertical="center" shrinkToFit="1"/>
    </xf>
    <xf numFmtId="38" fontId="36" fillId="6" borderId="63" xfId="2" applyFont="1" applyFill="1" applyBorder="1" applyAlignment="1">
      <alignment vertical="center" shrinkToFit="1"/>
    </xf>
    <xf numFmtId="38" fontId="36" fillId="6" borderId="61" xfId="2" applyFont="1" applyFill="1" applyBorder="1" applyAlignment="1">
      <alignment horizontal="center" vertical="center" shrinkToFit="1"/>
    </xf>
    <xf numFmtId="38" fontId="36" fillId="0" borderId="0" xfId="2" applyFont="1" applyFill="1" applyBorder="1" applyAlignment="1">
      <alignment horizontal="center" vertical="center" shrinkToFit="1"/>
    </xf>
    <xf numFmtId="38" fontId="36" fillId="0" borderId="0" xfId="2" applyFont="1" applyFill="1" applyBorder="1" applyAlignment="1">
      <alignment vertical="center" shrinkToFit="1"/>
    </xf>
    <xf numFmtId="38" fontId="36" fillId="0" borderId="55" xfId="2" applyFont="1" applyFill="1" applyBorder="1" applyAlignment="1">
      <alignment horizontal="center" vertical="center" shrinkToFit="1"/>
    </xf>
    <xf numFmtId="38" fontId="12" fillId="0" borderId="0" xfId="2" applyFont="1" applyBorder="1" applyAlignment="1" applyProtection="1">
      <alignment vertical="center"/>
      <protection locked="0"/>
    </xf>
    <xf numFmtId="38" fontId="13" fillId="0" borderId="0" xfId="2" applyFont="1" applyBorder="1" applyAlignment="1" applyProtection="1">
      <alignment horizontal="center" vertical="center"/>
      <protection locked="0"/>
    </xf>
    <xf numFmtId="38" fontId="36" fillId="0" borderId="0" xfId="2" applyFont="1" applyAlignment="1" applyProtection="1">
      <alignment vertical="center"/>
      <protection locked="0"/>
    </xf>
    <xf numFmtId="38" fontId="14" fillId="0" borderId="0" xfId="2" applyFont="1" applyAlignment="1" applyProtection="1">
      <alignment vertical="center"/>
      <protection locked="0"/>
    </xf>
    <xf numFmtId="38" fontId="14" fillId="0" borderId="0" xfId="2" applyFont="1" applyBorder="1" applyAlignment="1" applyProtection="1">
      <alignment vertical="center"/>
      <protection locked="0"/>
    </xf>
    <xf numFmtId="38" fontId="36" fillId="0" borderId="40" xfId="2" applyFont="1" applyBorder="1" applyAlignment="1" applyProtection="1">
      <alignment horizontal="center" vertical="center" shrinkToFit="1"/>
      <protection locked="0"/>
    </xf>
    <xf numFmtId="38" fontId="36" fillId="6" borderId="40" xfId="2" applyFont="1" applyFill="1" applyBorder="1" applyAlignment="1" applyProtection="1">
      <alignment horizontal="center" vertical="center" shrinkToFit="1"/>
    </xf>
    <xf numFmtId="38" fontId="36" fillId="0" borderId="48" xfId="2" applyFont="1" applyFill="1" applyBorder="1" applyAlignment="1" applyProtection="1">
      <alignment horizontal="center" vertical="center" shrinkToFit="1"/>
      <protection locked="0"/>
    </xf>
    <xf numFmtId="38" fontId="36" fillId="0" borderId="48" xfId="2" applyFont="1" applyFill="1" applyBorder="1" applyAlignment="1" applyProtection="1">
      <alignment horizontal="center" vertical="center" shrinkToFit="1"/>
    </xf>
    <xf numFmtId="38" fontId="36" fillId="0" borderId="55" xfId="2" applyFont="1" applyFill="1" applyBorder="1" applyAlignment="1" applyProtection="1">
      <alignment horizontal="center" vertical="center" shrinkToFit="1"/>
      <protection locked="0"/>
    </xf>
    <xf numFmtId="38" fontId="36" fillId="0" borderId="55" xfId="2" applyFont="1" applyFill="1" applyBorder="1" applyAlignment="1" applyProtection="1">
      <alignment horizontal="center" vertical="center" shrinkToFit="1"/>
    </xf>
    <xf numFmtId="38" fontId="30" fillId="0" borderId="0" xfId="2" applyFont="1" applyAlignment="1" applyProtection="1">
      <protection locked="0"/>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41" fillId="0" borderId="0" xfId="0" applyFont="1" applyAlignment="1">
      <alignment horizontal="left" shrinkToFit="1"/>
    </xf>
    <xf numFmtId="0" fontId="42" fillId="0" borderId="0" xfId="0" applyFont="1" applyAlignment="1">
      <alignment horizontal="left" shrinkToFit="1"/>
    </xf>
    <xf numFmtId="0" fontId="29" fillId="0" borderId="0" xfId="0" applyFont="1" applyAlignment="1">
      <alignment vertical="center"/>
    </xf>
    <xf numFmtId="38" fontId="8" fillId="0" borderId="0" xfId="2" applyFont="1" applyBorder="1" applyAlignment="1">
      <alignment vertical="center"/>
    </xf>
    <xf numFmtId="0" fontId="0" fillId="0" borderId="64" xfId="0" applyBorder="1" applyAlignment="1">
      <alignment horizontal="center" vertical="center" wrapText="1"/>
    </xf>
    <xf numFmtId="38" fontId="31" fillId="0" borderId="56" xfId="2" applyFont="1" applyFill="1" applyBorder="1" applyAlignment="1">
      <alignment vertical="center"/>
    </xf>
    <xf numFmtId="38" fontId="8" fillId="0" borderId="1" xfId="2" applyFont="1" applyFill="1" applyBorder="1" applyAlignment="1">
      <alignment vertical="center"/>
    </xf>
    <xf numFmtId="38" fontId="31" fillId="0" borderId="16" xfId="2" applyFont="1" applyFill="1" applyBorder="1" applyAlignment="1">
      <alignment vertical="center"/>
    </xf>
    <xf numFmtId="38" fontId="8" fillId="0" borderId="17" xfId="2" applyFont="1" applyFill="1" applyBorder="1" applyAlignment="1">
      <alignment vertical="center"/>
    </xf>
    <xf numFmtId="0" fontId="0" fillId="7" borderId="18" xfId="0" applyFill="1" applyBorder="1" applyAlignment="1">
      <alignment vertical="center"/>
    </xf>
    <xf numFmtId="0" fontId="0" fillId="7" borderId="44" xfId="0" applyFill="1" applyBorder="1" applyAlignment="1">
      <alignment horizontal="center" vertical="center"/>
    </xf>
    <xf numFmtId="0" fontId="5" fillId="7" borderId="48"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35" fillId="7" borderId="66" xfId="0" applyFont="1" applyFill="1" applyBorder="1" applyAlignment="1">
      <alignment horizontal="center" vertical="center" wrapText="1"/>
    </xf>
    <xf numFmtId="0" fontId="35" fillId="7" borderId="65" xfId="0" applyFont="1" applyFill="1" applyBorder="1" applyAlignment="1">
      <alignment horizontal="center" vertical="center"/>
    </xf>
    <xf numFmtId="0" fontId="0" fillId="7" borderId="64" xfId="0" applyFill="1" applyBorder="1" applyAlignment="1">
      <alignment horizontal="center" vertical="center"/>
    </xf>
    <xf numFmtId="38" fontId="30" fillId="2" borderId="7" xfId="2" applyFont="1" applyFill="1" applyBorder="1" applyAlignment="1">
      <alignment vertical="center"/>
    </xf>
    <xf numFmtId="38" fontId="8" fillId="0" borderId="37" xfId="2" applyFont="1" applyFill="1" applyBorder="1" applyAlignment="1">
      <alignment vertical="center"/>
    </xf>
    <xf numFmtId="38" fontId="8" fillId="0" borderId="67" xfId="2" applyFont="1" applyFill="1" applyBorder="1" applyAlignment="1">
      <alignment vertical="center"/>
    </xf>
    <xf numFmtId="0" fontId="35" fillId="0" borderId="0" xfId="0" applyFont="1" applyAlignment="1">
      <alignment vertical="center"/>
    </xf>
    <xf numFmtId="38" fontId="30" fillId="2" borderId="42" xfId="2" applyFont="1" applyFill="1" applyBorder="1" applyAlignment="1">
      <alignment horizontal="left" vertical="center"/>
    </xf>
    <xf numFmtId="38" fontId="30" fillId="0" borderId="42" xfId="2" applyFont="1" applyFill="1" applyBorder="1" applyAlignment="1">
      <alignment horizontal="left" vertical="center"/>
    </xf>
    <xf numFmtId="38" fontId="31" fillId="0" borderId="58" xfId="2" applyFont="1" applyFill="1" applyBorder="1" applyAlignment="1">
      <alignment vertical="center"/>
    </xf>
    <xf numFmtId="38" fontId="8" fillId="0" borderId="38" xfId="2" applyFont="1" applyFill="1" applyBorder="1" applyAlignment="1">
      <alignment vertical="center"/>
    </xf>
    <xf numFmtId="0" fontId="0" fillId="0" borderId="41" xfId="0" applyBorder="1" applyAlignment="1">
      <alignment vertical="center"/>
    </xf>
    <xf numFmtId="38" fontId="8" fillId="0" borderId="9" xfId="2" applyFont="1" applyFill="1" applyBorder="1" applyAlignment="1">
      <alignment vertical="center"/>
    </xf>
    <xf numFmtId="38" fontId="8" fillId="0" borderId="19" xfId="2" applyFont="1" applyFill="1" applyBorder="1" applyAlignment="1">
      <alignment vertical="center"/>
    </xf>
    <xf numFmtId="38" fontId="8" fillId="0" borderId="4" xfId="2" applyFont="1" applyFill="1" applyBorder="1" applyAlignment="1">
      <alignment vertical="center"/>
    </xf>
    <xf numFmtId="0" fontId="0" fillId="7" borderId="28" xfId="0" applyFill="1" applyBorder="1" applyAlignment="1">
      <alignment vertical="center"/>
    </xf>
    <xf numFmtId="0" fontId="0" fillId="7" borderId="13" xfId="0" applyFill="1" applyBorder="1" applyAlignment="1">
      <alignment horizontal="center" vertical="center"/>
    </xf>
    <xf numFmtId="0" fontId="5" fillId="7" borderId="0" xfId="0" applyFont="1" applyFill="1" applyAlignment="1">
      <alignment horizontal="center" vertical="center" wrapText="1"/>
    </xf>
    <xf numFmtId="0" fontId="5" fillId="7" borderId="19" xfId="0" applyFont="1" applyFill="1" applyBorder="1" applyAlignment="1">
      <alignment horizontal="center" vertical="center" wrapText="1"/>
    </xf>
    <xf numFmtId="0" fontId="35" fillId="7" borderId="20" xfId="0" applyFont="1" applyFill="1" applyBorder="1" applyAlignment="1">
      <alignment horizontal="center" vertical="center" wrapText="1"/>
    </xf>
    <xf numFmtId="0" fontId="35" fillId="7" borderId="19" xfId="0" applyFont="1" applyFill="1" applyBorder="1" applyAlignment="1">
      <alignment horizontal="center" vertical="center"/>
    </xf>
    <xf numFmtId="0" fontId="0" fillId="7" borderId="21" xfId="0" applyFill="1" applyBorder="1" applyAlignment="1">
      <alignment horizontal="center" vertical="center"/>
    </xf>
    <xf numFmtId="38" fontId="30" fillId="0" borderId="41" xfId="2" applyFont="1" applyFill="1" applyBorder="1" applyAlignment="1">
      <alignment horizontal="center" vertical="center"/>
    </xf>
    <xf numFmtId="38" fontId="30" fillId="0" borderId="10" xfId="2" applyFont="1" applyFill="1" applyBorder="1" applyAlignment="1">
      <alignment horizontal="center" vertical="center"/>
    </xf>
    <xf numFmtId="0" fontId="7" fillId="0" borderId="10" xfId="0" applyFont="1" applyBorder="1" applyAlignment="1">
      <alignment vertical="center"/>
    </xf>
    <xf numFmtId="38" fontId="31" fillId="0" borderId="10" xfId="2" applyFont="1" applyFill="1" applyBorder="1" applyAlignment="1">
      <alignment vertical="center"/>
    </xf>
    <xf numFmtId="38" fontId="30" fillId="7" borderId="27" xfId="2" applyFont="1" applyFill="1" applyBorder="1" applyAlignment="1">
      <alignment vertical="center"/>
    </xf>
    <xf numFmtId="38" fontId="30" fillId="0" borderId="41" xfId="2" applyFont="1" applyFill="1" applyBorder="1" applyAlignment="1">
      <alignment horizontal="left" vertical="center"/>
    </xf>
    <xf numFmtId="38" fontId="30" fillId="0" borderId="10" xfId="2" applyFont="1" applyFill="1" applyBorder="1" applyAlignment="1">
      <alignment horizontal="left" vertical="center"/>
    </xf>
    <xf numFmtId="0" fontId="7" fillId="0" borderId="32" xfId="0" applyFont="1" applyBorder="1" applyAlignment="1">
      <alignment vertical="center"/>
    </xf>
    <xf numFmtId="38" fontId="31" fillId="0" borderId="5" xfId="2" applyFont="1" applyFill="1" applyBorder="1" applyAlignment="1">
      <alignment vertical="center"/>
    </xf>
    <xf numFmtId="38" fontId="8" fillId="0" borderId="0" xfId="2" applyFont="1" applyFill="1" applyBorder="1" applyAlignment="1">
      <alignment vertical="center"/>
    </xf>
    <xf numFmtId="0" fontId="0" fillId="7" borderId="44" xfId="0" applyFill="1" applyBorder="1" applyAlignment="1">
      <alignment vertical="center"/>
    </xf>
    <xf numFmtId="38" fontId="8" fillId="0" borderId="68" xfId="2" applyFont="1" applyFill="1" applyBorder="1" applyAlignment="1">
      <alignment vertical="center"/>
    </xf>
    <xf numFmtId="38" fontId="8" fillId="0" borderId="29" xfId="2" applyFont="1" applyFill="1" applyBorder="1" applyAlignment="1">
      <alignment vertical="center"/>
    </xf>
    <xf numFmtId="38" fontId="8" fillId="0" borderId="47" xfId="2" applyFont="1" applyFill="1" applyBorder="1" applyAlignment="1">
      <alignment vertical="center"/>
    </xf>
    <xf numFmtId="38" fontId="30" fillId="2" borderId="69" xfId="2" applyFont="1" applyFill="1" applyBorder="1" applyAlignment="1">
      <alignment vertical="center"/>
    </xf>
    <xf numFmtId="0" fontId="24" fillId="0" borderId="0" xfId="0" applyFont="1" applyAlignment="1">
      <alignment vertical="center"/>
    </xf>
    <xf numFmtId="0" fontId="17" fillId="0" borderId="4" xfId="0" applyFont="1" applyBorder="1" applyAlignment="1">
      <alignment vertical="center"/>
    </xf>
    <xf numFmtId="0" fontId="5" fillId="0" borderId="39" xfId="0" applyFont="1" applyBorder="1" applyAlignment="1">
      <alignment horizontal="center" vertical="center" wrapText="1"/>
    </xf>
    <xf numFmtId="0" fontId="0" fillId="0" borderId="70" xfId="0" applyBorder="1" applyAlignment="1">
      <alignment horizontal="center" vertical="center"/>
    </xf>
    <xf numFmtId="0" fontId="0" fillId="0" borderId="70" xfId="0" applyBorder="1" applyAlignment="1">
      <alignment horizontal="center" vertical="center" wrapText="1"/>
    </xf>
    <xf numFmtId="0" fontId="0" fillId="0" borderId="71" xfId="0" applyBorder="1"/>
    <xf numFmtId="0" fontId="0" fillId="0" borderId="17" xfId="0" applyBorder="1"/>
    <xf numFmtId="0" fontId="0" fillId="0" borderId="72" xfId="0" applyBorder="1"/>
    <xf numFmtId="0" fontId="0" fillId="0" borderId="21" xfId="0" applyBorder="1"/>
    <xf numFmtId="38" fontId="8" fillId="0" borderId="55" xfId="2" applyFont="1" applyFill="1" applyBorder="1" applyAlignment="1">
      <alignment vertical="center"/>
    </xf>
    <xf numFmtId="38" fontId="43" fillId="7" borderId="25" xfId="2" applyFont="1" applyFill="1" applyBorder="1" applyAlignment="1">
      <alignment vertical="center"/>
    </xf>
    <xf numFmtId="38" fontId="30" fillId="7" borderId="25" xfId="2" applyFont="1" applyFill="1" applyBorder="1" applyAlignment="1">
      <alignment vertical="center"/>
    </xf>
    <xf numFmtId="38" fontId="30" fillId="4" borderId="7" xfId="2" applyFont="1" applyFill="1" applyBorder="1" applyAlignment="1">
      <alignment vertical="center"/>
    </xf>
    <xf numFmtId="38" fontId="30" fillId="4" borderId="42" xfId="2" applyFont="1" applyFill="1" applyBorder="1" applyAlignment="1">
      <alignment horizontal="left" vertical="center"/>
    </xf>
    <xf numFmtId="0" fontId="23" fillId="8" borderId="18" xfId="0" applyFont="1" applyFill="1" applyBorder="1" applyAlignment="1">
      <alignment vertical="center"/>
    </xf>
    <xf numFmtId="0" fontId="31" fillId="8" borderId="44" xfId="0" applyFont="1" applyFill="1" applyBorder="1" applyAlignment="1">
      <alignment horizontal="center" vertical="center"/>
    </xf>
    <xf numFmtId="0" fontId="44" fillId="8" borderId="48" xfId="0" applyFont="1" applyFill="1" applyBorder="1" applyAlignment="1">
      <alignment horizontal="center" vertical="center" wrapText="1"/>
    </xf>
    <xf numFmtId="0" fontId="5" fillId="8" borderId="48" xfId="0" applyFont="1" applyFill="1" applyBorder="1" applyAlignment="1">
      <alignment horizontal="center" vertical="center" wrapText="1"/>
    </xf>
    <xf numFmtId="0" fontId="5" fillId="8" borderId="65" xfId="0" applyFont="1" applyFill="1" applyBorder="1" applyAlignment="1">
      <alignment horizontal="center" vertical="center" wrapText="1"/>
    </xf>
    <xf numFmtId="0" fontId="35" fillId="8" borderId="66" xfId="0" applyFont="1" applyFill="1" applyBorder="1" applyAlignment="1">
      <alignment horizontal="center" vertical="center" wrapText="1"/>
    </xf>
    <xf numFmtId="0" fontId="35" fillId="8" borderId="65" xfId="0" applyFont="1" applyFill="1" applyBorder="1" applyAlignment="1">
      <alignment horizontal="center" vertical="center"/>
    </xf>
    <xf numFmtId="0" fontId="0" fillId="8" borderId="64" xfId="0" applyFill="1" applyBorder="1" applyAlignment="1">
      <alignment horizontal="center" vertical="center"/>
    </xf>
    <xf numFmtId="0" fontId="0" fillId="8" borderId="1" xfId="0" applyFill="1" applyBorder="1" applyAlignment="1">
      <alignment vertical="center" wrapText="1"/>
    </xf>
    <xf numFmtId="38" fontId="30" fillId="8" borderId="7" xfId="1" applyFont="1" applyFill="1" applyBorder="1" applyAlignment="1">
      <alignment vertical="center"/>
    </xf>
    <xf numFmtId="0" fontId="7" fillId="8" borderId="6" xfId="0" applyFont="1" applyFill="1" applyBorder="1" applyAlignment="1">
      <alignment vertical="center"/>
    </xf>
    <xf numFmtId="38" fontId="31" fillId="8" borderId="56" xfId="1" applyFont="1" applyFill="1" applyBorder="1" applyAlignment="1">
      <alignment vertical="center"/>
    </xf>
    <xf numFmtId="0" fontId="10" fillId="8" borderId="6" xfId="0" applyFont="1" applyFill="1" applyBorder="1" applyAlignment="1">
      <alignment vertical="center"/>
    </xf>
    <xf numFmtId="38" fontId="8" fillId="8" borderId="1" xfId="1" applyFont="1" applyFill="1" applyBorder="1" applyAlignment="1">
      <alignment vertical="center"/>
    </xf>
    <xf numFmtId="0" fontId="0" fillId="8" borderId="1" xfId="0" applyFill="1" applyBorder="1" applyAlignment="1">
      <alignment vertical="center"/>
    </xf>
    <xf numFmtId="0" fontId="0" fillId="8" borderId="3" xfId="0" applyFill="1" applyBorder="1" applyAlignment="1">
      <alignment vertical="center"/>
    </xf>
    <xf numFmtId="38" fontId="30" fillId="8" borderId="42" xfId="1" applyFont="1" applyFill="1" applyBorder="1" applyAlignment="1">
      <alignment vertical="center"/>
    </xf>
    <xf numFmtId="0" fontId="7" fillId="8" borderId="22" xfId="0" applyFont="1" applyFill="1" applyBorder="1" applyAlignment="1">
      <alignment vertical="center"/>
    </xf>
    <xf numFmtId="38" fontId="31" fillId="8" borderId="58" xfId="1" applyFont="1" applyFill="1" applyBorder="1" applyAlignment="1">
      <alignment vertical="center"/>
    </xf>
    <xf numFmtId="0" fontId="10" fillId="8" borderId="22" xfId="0" applyFont="1" applyFill="1" applyBorder="1" applyAlignment="1">
      <alignment vertical="center"/>
    </xf>
    <xf numFmtId="38" fontId="8" fillId="8" borderId="3" xfId="1" applyFont="1" applyFill="1" applyBorder="1" applyAlignment="1">
      <alignment vertical="center"/>
    </xf>
    <xf numFmtId="0" fontId="45" fillId="8" borderId="28" xfId="0" applyFont="1" applyFill="1" applyBorder="1" applyAlignment="1">
      <alignment vertical="center"/>
    </xf>
    <xf numFmtId="0" fontId="31" fillId="8" borderId="13" xfId="0" applyFont="1" applyFill="1" applyBorder="1" applyAlignment="1">
      <alignment horizontal="center" vertical="center"/>
    </xf>
    <xf numFmtId="0" fontId="44" fillId="8" borderId="0" xfId="0" applyFont="1" applyFill="1" applyAlignment="1">
      <alignment horizontal="center" vertical="center" wrapText="1"/>
    </xf>
    <xf numFmtId="0" fontId="5" fillId="8" borderId="0" xfId="0" applyFont="1" applyFill="1" applyAlignment="1">
      <alignment horizontal="center" vertical="center" wrapText="1"/>
    </xf>
    <xf numFmtId="0" fontId="5" fillId="8" borderId="19" xfId="0" applyFont="1" applyFill="1" applyBorder="1" applyAlignment="1">
      <alignment horizontal="center" vertical="center" wrapText="1"/>
    </xf>
    <xf numFmtId="0" fontId="35" fillId="8" borderId="20" xfId="0" applyFont="1" applyFill="1" applyBorder="1" applyAlignment="1">
      <alignment horizontal="center" vertical="center" wrapText="1"/>
    </xf>
    <xf numFmtId="0" fontId="35" fillId="8" borderId="19" xfId="0" applyFont="1" applyFill="1" applyBorder="1" applyAlignment="1">
      <alignment horizontal="center" vertical="center"/>
    </xf>
    <xf numFmtId="0" fontId="0" fillId="8" borderId="21" xfId="0" applyFill="1" applyBorder="1" applyAlignment="1">
      <alignment horizontal="center" vertical="center"/>
    </xf>
    <xf numFmtId="38" fontId="30" fillId="8" borderId="7" xfId="2" applyFont="1" applyFill="1" applyBorder="1" applyAlignment="1">
      <alignment vertical="center"/>
    </xf>
    <xf numFmtId="38" fontId="31" fillId="8" borderId="56" xfId="2" applyFont="1" applyFill="1" applyBorder="1" applyAlignment="1">
      <alignment vertical="center"/>
    </xf>
    <xf numFmtId="38" fontId="8" fillId="8" borderId="1" xfId="2" applyFont="1" applyFill="1" applyBorder="1" applyAlignment="1">
      <alignment vertical="center"/>
    </xf>
    <xf numFmtId="0" fontId="0" fillId="8" borderId="17" xfId="0" applyFill="1" applyBorder="1" applyAlignment="1">
      <alignment vertical="center" wrapText="1"/>
    </xf>
    <xf numFmtId="38" fontId="30" fillId="8" borderId="42" xfId="2" applyFont="1" applyFill="1" applyBorder="1" applyAlignment="1">
      <alignment vertical="center"/>
    </xf>
    <xf numFmtId="38" fontId="31" fillId="8" borderId="58" xfId="2" applyFont="1" applyFill="1" applyBorder="1" applyAlignment="1">
      <alignment vertical="center"/>
    </xf>
    <xf numFmtId="38" fontId="8" fillId="8" borderId="3" xfId="2" applyFont="1" applyFill="1" applyBorder="1" applyAlignment="1">
      <alignment vertical="center"/>
    </xf>
    <xf numFmtId="0" fontId="45" fillId="8" borderId="18" xfId="0" applyFont="1" applyFill="1" applyBorder="1" applyAlignment="1">
      <alignment vertical="center"/>
    </xf>
    <xf numFmtId="0" fontId="0" fillId="8" borderId="4" xfId="0" applyFill="1" applyBorder="1" applyAlignment="1">
      <alignment vertical="center"/>
    </xf>
    <xf numFmtId="0" fontId="0" fillId="8" borderId="2" xfId="0" applyFill="1" applyBorder="1" applyAlignment="1">
      <alignment vertical="center"/>
    </xf>
    <xf numFmtId="38" fontId="30" fillId="8" borderId="8" xfId="1" applyFont="1" applyFill="1" applyBorder="1" applyAlignment="1">
      <alignment vertical="center"/>
    </xf>
    <xf numFmtId="0" fontId="0" fillId="8" borderId="28" xfId="0" applyFill="1" applyBorder="1" applyAlignment="1">
      <alignment horizontal="center" vertical="center"/>
    </xf>
    <xf numFmtId="0" fontId="0" fillId="8" borderId="1" xfId="0" applyFill="1" applyBorder="1" applyAlignment="1">
      <alignment vertical="center" shrinkToFit="1"/>
    </xf>
    <xf numFmtId="0" fontId="0" fillId="8" borderId="73" xfId="0" applyFill="1" applyBorder="1" applyAlignment="1">
      <alignment horizontal="center" vertical="center"/>
    </xf>
    <xf numFmtId="0" fontId="0" fillId="8" borderId="3" xfId="0" applyFill="1" applyBorder="1" applyAlignment="1">
      <alignment vertical="center" wrapText="1"/>
    </xf>
    <xf numFmtId="0" fontId="17" fillId="8" borderId="4" xfId="0" applyFont="1" applyFill="1" applyBorder="1" applyAlignment="1">
      <alignment vertical="center"/>
    </xf>
    <xf numFmtId="38" fontId="30" fillId="8" borderId="26" xfId="1" applyFont="1" applyFill="1" applyBorder="1" applyAlignment="1">
      <alignment vertical="center"/>
    </xf>
    <xf numFmtId="38" fontId="30" fillId="8" borderId="27" xfId="1" applyFont="1" applyFill="1" applyBorder="1" applyAlignment="1">
      <alignment vertical="center"/>
    </xf>
    <xf numFmtId="0" fontId="0" fillId="8" borderId="17" xfId="0" applyFill="1" applyBorder="1" applyAlignment="1">
      <alignment vertical="center"/>
    </xf>
    <xf numFmtId="38" fontId="30" fillId="8" borderId="14" xfId="1" applyFont="1" applyFill="1" applyBorder="1" applyAlignment="1">
      <alignment vertical="center"/>
    </xf>
    <xf numFmtId="0" fontId="7" fillId="8" borderId="15" xfId="0" applyFont="1" applyFill="1" applyBorder="1" applyAlignment="1">
      <alignment vertical="center"/>
    </xf>
    <xf numFmtId="38" fontId="8" fillId="8" borderId="17" xfId="1" applyFont="1" applyFill="1" applyBorder="1" applyAlignment="1">
      <alignment vertical="center"/>
    </xf>
    <xf numFmtId="0" fontId="0" fillId="8" borderId="52" xfId="0" applyFill="1" applyBorder="1" applyAlignment="1">
      <alignment horizontal="center" vertical="center"/>
    </xf>
    <xf numFmtId="38" fontId="31" fillId="8" borderId="14" xfId="1" applyFont="1" applyFill="1" applyBorder="1" applyAlignment="1">
      <alignment vertical="center"/>
    </xf>
    <xf numFmtId="0" fontId="10" fillId="8" borderId="15" xfId="0" applyFont="1" applyFill="1" applyBorder="1" applyAlignment="1">
      <alignment vertical="center"/>
    </xf>
    <xf numFmtId="38" fontId="43" fillId="8" borderId="74" xfId="1" applyFont="1" applyFill="1" applyBorder="1" applyAlignment="1">
      <alignment horizontal="left" vertical="center"/>
    </xf>
    <xf numFmtId="38" fontId="43" fillId="8" borderId="25" xfId="1" applyFont="1" applyFill="1" applyBorder="1" applyAlignment="1">
      <alignment horizontal="left" vertical="center"/>
    </xf>
    <xf numFmtId="38" fontId="43" fillId="8" borderId="23" xfId="1" applyFont="1" applyFill="1" applyBorder="1" applyAlignment="1">
      <alignment horizontal="left" vertical="center"/>
    </xf>
    <xf numFmtId="0" fontId="7" fillId="8" borderId="42" xfId="0" applyFont="1" applyFill="1" applyBorder="1" applyAlignment="1">
      <alignment vertical="center"/>
    </xf>
    <xf numFmtId="38" fontId="31" fillId="8" borderId="42" xfId="1" applyFont="1" applyFill="1" applyBorder="1" applyAlignment="1">
      <alignment vertical="center"/>
    </xf>
    <xf numFmtId="0" fontId="0" fillId="8" borderId="39" xfId="0" applyFill="1" applyBorder="1" applyAlignment="1">
      <alignment vertical="center"/>
    </xf>
    <xf numFmtId="0" fontId="0" fillId="8" borderId="12" xfId="0" applyFill="1" applyBorder="1" applyAlignment="1">
      <alignment vertical="center"/>
    </xf>
    <xf numFmtId="38" fontId="30" fillId="8" borderId="25" xfId="1" applyFont="1" applyFill="1" applyBorder="1" applyAlignment="1">
      <alignment vertical="center"/>
    </xf>
    <xf numFmtId="38" fontId="30" fillId="8" borderId="23" xfId="1" applyFont="1" applyFill="1" applyBorder="1" applyAlignment="1">
      <alignment vertical="center"/>
    </xf>
    <xf numFmtId="38" fontId="30" fillId="8" borderId="3" xfId="1" applyFont="1" applyFill="1" applyBorder="1" applyAlignment="1">
      <alignment vertical="center"/>
    </xf>
    <xf numFmtId="38" fontId="30" fillId="8" borderId="43" xfId="1" applyFont="1" applyFill="1" applyBorder="1" applyAlignment="1">
      <alignment vertical="center"/>
    </xf>
    <xf numFmtId="38" fontId="30" fillId="8" borderId="24" xfId="1" applyFont="1" applyFill="1" applyBorder="1" applyAlignment="1">
      <alignment vertical="center"/>
    </xf>
    <xf numFmtId="38" fontId="30" fillId="8" borderId="42" xfId="2" applyFont="1" applyFill="1" applyBorder="1" applyAlignment="1">
      <alignment horizontal="left" vertical="center"/>
    </xf>
    <xf numFmtId="38" fontId="31" fillId="8" borderId="16" xfId="2" applyFont="1" applyFill="1" applyBorder="1" applyAlignment="1">
      <alignment vertical="center"/>
    </xf>
    <xf numFmtId="38" fontId="8" fillId="8" borderId="17" xfId="2" applyFont="1" applyFill="1" applyBorder="1" applyAlignment="1">
      <alignment vertical="center"/>
    </xf>
    <xf numFmtId="38" fontId="30" fillId="8" borderId="8" xfId="2" applyFont="1" applyFill="1" applyBorder="1" applyAlignment="1">
      <alignment vertical="center"/>
    </xf>
    <xf numFmtId="38" fontId="30" fillId="8" borderId="26" xfId="2" applyFont="1" applyFill="1" applyBorder="1" applyAlignment="1">
      <alignment vertical="center"/>
    </xf>
    <xf numFmtId="38" fontId="46" fillId="8" borderId="26" xfId="2" applyFont="1" applyFill="1" applyBorder="1" applyAlignment="1">
      <alignment vertical="center"/>
    </xf>
    <xf numFmtId="38" fontId="30" fillId="8" borderId="27" xfId="2" applyFont="1" applyFill="1" applyBorder="1" applyAlignment="1">
      <alignment vertical="center"/>
    </xf>
    <xf numFmtId="0" fontId="0" fillId="8" borderId="18" xfId="0" applyFill="1" applyBorder="1" applyAlignment="1">
      <alignment vertical="center"/>
    </xf>
    <xf numFmtId="0" fontId="0" fillId="8" borderId="44" xfId="0" applyFill="1" applyBorder="1" applyAlignment="1">
      <alignment vertical="center"/>
    </xf>
    <xf numFmtId="38" fontId="43" fillId="8" borderId="25" xfId="2" applyFont="1" applyFill="1" applyBorder="1" applyAlignment="1">
      <alignment vertical="center"/>
    </xf>
    <xf numFmtId="38" fontId="30" fillId="8" borderId="25" xfId="2" applyFont="1" applyFill="1" applyBorder="1" applyAlignment="1">
      <alignment vertical="center"/>
    </xf>
    <xf numFmtId="38" fontId="30" fillId="8" borderId="14" xfId="2" applyFont="1" applyFill="1" applyBorder="1" applyAlignment="1">
      <alignment vertical="center"/>
    </xf>
    <xf numFmtId="38" fontId="30" fillId="8" borderId="41" xfId="2" applyFont="1" applyFill="1" applyBorder="1" applyAlignment="1">
      <alignment vertical="center"/>
    </xf>
    <xf numFmtId="0" fontId="7" fillId="8" borderId="10" xfId="0" applyFont="1" applyFill="1" applyBorder="1" applyAlignment="1">
      <alignment vertical="center"/>
    </xf>
    <xf numFmtId="38" fontId="30" fillId="8" borderId="10" xfId="2" applyFont="1" applyFill="1" applyBorder="1" applyAlignment="1">
      <alignment vertical="center"/>
    </xf>
    <xf numFmtId="38" fontId="31" fillId="8" borderId="10" xfId="2" applyFont="1" applyFill="1" applyBorder="1" applyAlignment="1">
      <alignment vertical="center"/>
    </xf>
    <xf numFmtId="38" fontId="8" fillId="8" borderId="9" xfId="2" applyFont="1" applyFill="1" applyBorder="1" applyAlignment="1">
      <alignment vertical="center"/>
    </xf>
    <xf numFmtId="38" fontId="30" fillId="8" borderId="14" xfId="2" applyFont="1" applyFill="1" applyBorder="1" applyAlignment="1">
      <alignment horizontal="left" vertical="center"/>
    </xf>
    <xf numFmtId="38" fontId="30" fillId="8" borderId="41" xfId="2" applyFont="1" applyFill="1" applyBorder="1" applyAlignment="1">
      <alignment horizontal="center" vertical="center"/>
    </xf>
    <xf numFmtId="38" fontId="30" fillId="8" borderId="10" xfId="2" applyFont="1" applyFill="1" applyBorder="1" applyAlignment="1">
      <alignment horizontal="center" vertical="center"/>
    </xf>
    <xf numFmtId="0" fontId="7" fillId="8" borderId="32" xfId="0" applyFont="1" applyFill="1" applyBorder="1" applyAlignment="1">
      <alignment vertical="center"/>
    </xf>
    <xf numFmtId="38" fontId="31" fillId="8" borderId="5" xfId="2" applyFont="1" applyFill="1" applyBorder="1" applyAlignment="1">
      <alignment vertical="center"/>
    </xf>
    <xf numFmtId="0" fontId="0" fillId="0" borderId="18" xfId="0" applyBorder="1"/>
    <xf numFmtId="0" fontId="0" fillId="0" borderId="48" xfId="0" applyBorder="1"/>
    <xf numFmtId="0" fontId="0" fillId="0" borderId="28" xfId="0" applyBorder="1"/>
    <xf numFmtId="0" fontId="0" fillId="0" borderId="73" xfId="0" applyBorder="1"/>
    <xf numFmtId="0" fontId="0" fillId="0" borderId="55" xfId="0" applyBorder="1"/>
    <xf numFmtId="38" fontId="8" fillId="0" borderId="55" xfId="1" applyFont="1" applyFill="1" applyBorder="1" applyAlignment="1">
      <alignment vertical="center"/>
    </xf>
    <xf numFmtId="38" fontId="17" fillId="0" borderId="18" xfId="1" applyFont="1" applyFill="1" applyBorder="1" applyAlignment="1">
      <alignment vertical="center" wrapText="1"/>
    </xf>
    <xf numFmtId="0" fontId="0" fillId="0" borderId="44" xfId="0" applyBorder="1"/>
    <xf numFmtId="38" fontId="17" fillId="0" borderId="28" xfId="1" applyFont="1" applyFill="1" applyBorder="1" applyAlignment="1">
      <alignment vertical="center" wrapText="1"/>
    </xf>
    <xf numFmtId="38" fontId="17" fillId="0" borderId="73" xfId="1" applyFont="1" applyFill="1" applyBorder="1" applyAlignment="1">
      <alignment vertical="center" wrapText="1"/>
    </xf>
    <xf numFmtId="0" fontId="0" fillId="0" borderId="75" xfId="0" applyBorder="1"/>
    <xf numFmtId="38" fontId="8" fillId="0" borderId="67" xfId="1" applyFont="1" applyFill="1" applyBorder="1" applyAlignment="1">
      <alignment vertical="center"/>
    </xf>
    <xf numFmtId="38" fontId="8" fillId="0" borderId="76" xfId="1" applyFont="1" applyFill="1" applyBorder="1" applyAlignment="1">
      <alignment vertical="center"/>
    </xf>
    <xf numFmtId="38" fontId="8" fillId="0" borderId="6" xfId="1" applyFont="1" applyFill="1" applyBorder="1" applyAlignment="1">
      <alignment vertical="center"/>
    </xf>
    <xf numFmtId="38" fontId="8" fillId="0" borderId="15" xfId="1" applyFont="1" applyFill="1" applyBorder="1" applyAlignment="1">
      <alignment vertical="center"/>
    </xf>
    <xf numFmtId="38" fontId="8" fillId="0" borderId="22" xfId="1" applyFont="1" applyFill="1" applyBorder="1" applyAlignment="1">
      <alignment vertical="center"/>
    </xf>
    <xf numFmtId="0" fontId="5" fillId="0" borderId="0" xfId="0" applyFont="1" applyAlignment="1">
      <alignment vertical="center" wrapText="1"/>
    </xf>
    <xf numFmtId="0" fontId="0" fillId="0" borderId="20" xfId="0" applyBorder="1" applyAlignment="1">
      <alignment horizontal="center" vertical="center"/>
    </xf>
    <xf numFmtId="38" fontId="0" fillId="0" borderId="0" xfId="0" applyNumberFormat="1"/>
    <xf numFmtId="0" fontId="5" fillId="0" borderId="65" xfId="0" applyFont="1" applyBorder="1" applyAlignment="1">
      <alignment horizontal="center" vertical="center" wrapText="1"/>
    </xf>
    <xf numFmtId="0" fontId="5" fillId="0" borderId="37" xfId="0" applyFont="1"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horizontal="center" vertical="center" wrapText="1"/>
    </xf>
    <xf numFmtId="0" fontId="0" fillId="0" borderId="1" xfId="0"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0" fillId="0" borderId="72" xfId="0" applyBorder="1" applyAlignment="1">
      <alignment horizontal="center" vertical="center"/>
    </xf>
    <xf numFmtId="0" fontId="0" fillId="0" borderId="72" xfId="0" applyBorder="1" applyAlignment="1">
      <alignment horizontal="center" vertical="center" wrapText="1"/>
    </xf>
    <xf numFmtId="0" fontId="0" fillId="0" borderId="21" xfId="0" applyBorder="1" applyAlignment="1">
      <alignment horizontal="center" vertical="center" wrapText="1"/>
    </xf>
    <xf numFmtId="0" fontId="0" fillId="0" borderId="30" xfId="0" applyBorder="1"/>
    <xf numFmtId="0" fontId="0" fillId="0" borderId="31" xfId="0" applyBorder="1"/>
    <xf numFmtId="0" fontId="47" fillId="0" borderId="41" xfId="0" applyFont="1" applyBorder="1" applyAlignment="1">
      <alignment horizontal="center" vertical="center"/>
    </xf>
    <xf numFmtId="0" fontId="47" fillId="0" borderId="10" xfId="0" applyFont="1" applyBorder="1" applyAlignment="1">
      <alignment horizontal="center" vertical="center"/>
    </xf>
    <xf numFmtId="0" fontId="47" fillId="0" borderId="11" xfId="0" applyFont="1" applyBorder="1" applyAlignment="1">
      <alignment horizontal="center" vertical="center"/>
    </xf>
    <xf numFmtId="38" fontId="30" fillId="8" borderId="7" xfId="2" applyFont="1" applyFill="1" applyBorder="1" applyAlignment="1">
      <alignment horizontal="center" vertical="center"/>
    </xf>
    <xf numFmtId="38" fontId="30" fillId="2" borderId="7" xfId="2" applyFont="1" applyFill="1" applyBorder="1" applyAlignment="1">
      <alignment horizontal="center" vertical="center"/>
    </xf>
    <xf numFmtId="38" fontId="30" fillId="2" borderId="14" xfId="2" applyFont="1" applyFill="1" applyBorder="1" applyAlignment="1">
      <alignment horizontal="center" vertical="center"/>
    </xf>
    <xf numFmtId="0" fontId="0" fillId="7" borderId="28" xfId="0" applyFill="1" applyBorder="1" applyAlignment="1">
      <alignment horizontal="left" vertical="center"/>
    </xf>
    <xf numFmtId="0" fontId="0" fillId="7" borderId="0" xfId="0" applyFill="1" applyAlignment="1">
      <alignment horizontal="left" vertical="center"/>
    </xf>
    <xf numFmtId="0" fontId="0" fillId="7" borderId="13" xfId="0" applyFill="1" applyBorder="1" applyAlignment="1">
      <alignment horizontal="left" vertical="center"/>
    </xf>
    <xf numFmtId="0" fontId="0" fillId="8" borderId="41" xfId="0" applyFill="1" applyBorder="1" applyAlignment="1">
      <alignment horizontal="center" vertical="center"/>
    </xf>
    <xf numFmtId="0" fontId="0" fillId="8" borderId="46" xfId="0" applyFill="1" applyBorder="1" applyAlignment="1">
      <alignment vertical="center"/>
    </xf>
    <xf numFmtId="0" fontId="0" fillId="8" borderId="28" xfId="0" applyFill="1" applyBorder="1" applyAlignment="1">
      <alignment horizontal="left" vertical="center"/>
    </xf>
    <xf numFmtId="0" fontId="0" fillId="8" borderId="0" xfId="0" applyFill="1" applyAlignment="1">
      <alignment horizontal="left" vertical="center"/>
    </xf>
    <xf numFmtId="0" fontId="0" fillId="8" borderId="13" xfId="0" applyFill="1" applyBorder="1" applyAlignment="1">
      <alignment horizontal="left" vertical="center"/>
    </xf>
    <xf numFmtId="0" fontId="0" fillId="0" borderId="41" xfId="0" applyBorder="1" applyAlignment="1">
      <alignment horizontal="center" vertical="center"/>
    </xf>
    <xf numFmtId="0" fontId="0" fillId="0" borderId="46" xfId="0" applyBorder="1" applyAlignment="1">
      <alignment vertical="center"/>
    </xf>
    <xf numFmtId="38" fontId="30" fillId="2" borderId="42" xfId="2" applyFont="1" applyFill="1" applyBorder="1" applyAlignment="1">
      <alignment horizontal="center" vertical="center"/>
    </xf>
    <xf numFmtId="0" fontId="0" fillId="0" borderId="28" xfId="0" applyBorder="1" applyAlignment="1">
      <alignment horizontal="center" vertical="center"/>
    </xf>
    <xf numFmtId="0" fontId="0" fillId="0" borderId="73" xfId="0" applyBorder="1" applyAlignment="1">
      <alignment horizontal="center" vertical="center"/>
    </xf>
    <xf numFmtId="0" fontId="0" fillId="0" borderId="4" xfId="0" applyBorder="1" applyAlignment="1">
      <alignment horizontal="center" vertical="center"/>
    </xf>
    <xf numFmtId="0" fontId="0" fillId="0" borderId="52" xfId="0" applyBorder="1" applyAlignment="1">
      <alignment horizontal="center" vertical="center"/>
    </xf>
    <xf numFmtId="38" fontId="30" fillId="4" borderId="7" xfId="2" applyFont="1" applyFill="1" applyBorder="1" applyAlignment="1">
      <alignment horizontal="center" vertical="center"/>
    </xf>
    <xf numFmtId="38" fontId="30" fillId="4" borderId="42" xfId="2" applyFont="1" applyFill="1" applyBorder="1" applyAlignment="1">
      <alignment horizontal="center" vertical="center"/>
    </xf>
    <xf numFmtId="0" fontId="0" fillId="0" borderId="10" xfId="0" applyBorder="1" applyAlignment="1">
      <alignment vertical="center"/>
    </xf>
    <xf numFmtId="0" fontId="0" fillId="8" borderId="18" xfId="0" applyFill="1" applyBorder="1" applyAlignment="1">
      <alignment vertical="center"/>
    </xf>
    <xf numFmtId="0" fontId="0" fillId="8" borderId="48" xfId="0" applyFill="1" applyBorder="1" applyAlignment="1">
      <alignment vertical="center"/>
    </xf>
    <xf numFmtId="0" fontId="0" fillId="8" borderId="0" xfId="0" applyFill="1" applyAlignment="1">
      <alignment vertical="center"/>
    </xf>
    <xf numFmtId="38" fontId="30" fillId="4" borderId="14" xfId="2" applyFont="1" applyFill="1" applyBorder="1" applyAlignment="1">
      <alignment horizontal="center" vertical="center"/>
    </xf>
    <xf numFmtId="0" fontId="5" fillId="0" borderId="41" xfId="0" applyFont="1" applyBorder="1" applyAlignment="1">
      <alignment horizontal="center" vertical="center" wrapText="1"/>
    </xf>
    <xf numFmtId="0" fontId="0" fillId="0" borderId="10" xfId="0" applyBorder="1" applyAlignment="1">
      <alignment horizontal="center" vertical="center" wrapText="1"/>
    </xf>
    <xf numFmtId="0" fontId="0" fillId="0" borderId="32" xfId="0" applyBorder="1" applyAlignment="1">
      <alignment horizontal="center" vertical="center" wrapText="1"/>
    </xf>
    <xf numFmtId="0" fontId="5" fillId="0" borderId="42" xfId="0" applyFont="1" applyBorder="1" applyAlignment="1">
      <alignment horizontal="center" vertical="center" wrapText="1"/>
    </xf>
    <xf numFmtId="0" fontId="5" fillId="0" borderId="22" xfId="0" applyFont="1" applyBorder="1" applyAlignment="1">
      <alignment horizontal="center" vertical="center" wrapText="1"/>
    </xf>
    <xf numFmtId="0" fontId="35" fillId="0" borderId="58" xfId="0" applyFont="1" applyBorder="1" applyAlignment="1">
      <alignment horizontal="center" vertical="center" wrapText="1"/>
    </xf>
    <xf numFmtId="0" fontId="35" fillId="0" borderId="22" xfId="0" applyFont="1" applyBorder="1" applyAlignment="1">
      <alignment horizontal="center" vertical="center"/>
    </xf>
    <xf numFmtId="0" fontId="4" fillId="0" borderId="0" xfId="0" applyFont="1" applyAlignment="1">
      <alignment horizontal="left" vertical="center" shrinkToFit="1"/>
    </xf>
    <xf numFmtId="0" fontId="42" fillId="0" borderId="0" xfId="0" applyFont="1" applyAlignment="1">
      <alignment horizontal="left" shrinkToFit="1"/>
    </xf>
    <xf numFmtId="0" fontId="0" fillId="0" borderId="0" xfId="0" applyAlignment="1">
      <alignment horizontal="right" vertical="center"/>
    </xf>
    <xf numFmtId="0" fontId="0" fillId="0" borderId="55" xfId="0" applyBorder="1" applyAlignment="1">
      <alignment horizontal="center"/>
    </xf>
    <xf numFmtId="0" fontId="5" fillId="0" borderId="0" xfId="0" applyFont="1" applyAlignment="1">
      <alignment horizontal="right" vertical="center"/>
    </xf>
    <xf numFmtId="0" fontId="0" fillId="0" borderId="18" xfId="0" applyBorder="1" applyAlignment="1">
      <alignment horizontal="center" vertical="center" wrapText="1"/>
    </xf>
    <xf numFmtId="0" fontId="0" fillId="0" borderId="44" xfId="0" applyBorder="1" applyAlignment="1">
      <alignment horizontal="center" vertical="center"/>
    </xf>
    <xf numFmtId="0" fontId="0" fillId="0" borderId="75" xfId="0" applyBorder="1" applyAlignment="1">
      <alignment horizontal="center" vertical="center"/>
    </xf>
    <xf numFmtId="0" fontId="5" fillId="0" borderId="25" xfId="0" applyFont="1" applyBorder="1" applyAlignment="1">
      <alignment horizontal="center" vertical="center"/>
    </xf>
    <xf numFmtId="0" fontId="5" fillId="0" borderId="76" xfId="0" applyFont="1" applyBorder="1" applyAlignment="1">
      <alignment horizontal="center" vertical="center"/>
    </xf>
    <xf numFmtId="0" fontId="5" fillId="0" borderId="77" xfId="0" applyFont="1" applyBorder="1" applyAlignment="1">
      <alignment horizontal="center" vertical="center"/>
    </xf>
    <xf numFmtId="38" fontId="30" fillId="2" borderId="7" xfId="1" applyFont="1" applyFill="1" applyBorder="1" applyAlignment="1">
      <alignment horizontal="center" vertical="center"/>
    </xf>
    <xf numFmtId="0" fontId="0" fillId="0" borderId="18" xfId="0" applyBorder="1" applyAlignment="1">
      <alignment horizontal="left" vertical="center"/>
    </xf>
    <xf numFmtId="0" fontId="0" fillId="0" borderId="44" xfId="0" applyBorder="1" applyAlignment="1">
      <alignment horizontal="left" vertical="center"/>
    </xf>
    <xf numFmtId="0" fontId="48" fillId="0" borderId="77" xfId="0" applyFont="1" applyBorder="1" applyAlignment="1">
      <alignment horizontal="left" vertical="center" wrapText="1"/>
    </xf>
    <xf numFmtId="0" fontId="48" fillId="0" borderId="25" xfId="0" applyFont="1" applyBorder="1" applyAlignment="1">
      <alignment horizontal="left" vertical="center" wrapText="1"/>
    </xf>
    <xf numFmtId="0" fontId="48" fillId="0" borderId="23" xfId="0" applyFont="1" applyBorder="1" applyAlignment="1">
      <alignment horizontal="left" vertical="center" wrapText="1"/>
    </xf>
    <xf numFmtId="38" fontId="30" fillId="2" borderId="42" xfId="1" applyFont="1" applyFill="1" applyBorder="1" applyAlignment="1">
      <alignment horizontal="center" vertical="center"/>
    </xf>
    <xf numFmtId="0" fontId="0" fillId="8" borderId="4" xfId="0" applyFill="1" applyBorder="1" applyAlignment="1">
      <alignment horizontal="center" vertical="center"/>
    </xf>
    <xf numFmtId="0" fontId="0" fillId="0" borderId="55" xfId="0" applyBorder="1" applyAlignment="1">
      <alignment horizontal="left"/>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38" fontId="30" fillId="8" borderId="42" xfId="1" applyFont="1" applyFill="1" applyBorder="1" applyAlignment="1">
      <alignment horizontal="right" vertical="center"/>
    </xf>
    <xf numFmtId="38" fontId="30" fillId="2" borderId="14" xfId="1" applyFont="1" applyFill="1" applyBorder="1" applyAlignment="1">
      <alignment horizontal="right" vertical="center"/>
    </xf>
    <xf numFmtId="0" fontId="5" fillId="0" borderId="10"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76" xfId="0" applyFont="1" applyBorder="1" applyAlignment="1">
      <alignment horizontal="center" vertical="center"/>
    </xf>
    <xf numFmtId="0" fontId="5" fillId="0" borderId="78" xfId="0" applyFont="1" applyBorder="1" applyAlignment="1">
      <alignment horizontal="center" vertical="center" wrapText="1"/>
    </xf>
    <xf numFmtId="0" fontId="5" fillId="0" borderId="79" xfId="0" applyFont="1" applyBorder="1" applyAlignment="1">
      <alignment horizontal="center" vertical="center" wrapText="1"/>
    </xf>
    <xf numFmtId="38" fontId="30" fillId="8" borderId="14" xfId="1" applyFont="1" applyFill="1" applyBorder="1" applyAlignment="1">
      <alignment horizontal="right" vertical="center"/>
    </xf>
    <xf numFmtId="0" fontId="7" fillId="8" borderId="56" xfId="0" applyFont="1" applyFill="1" applyBorder="1" applyAlignment="1">
      <alignment vertical="center"/>
    </xf>
    <xf numFmtId="0" fontId="0" fillId="8" borderId="6" xfId="0" applyFill="1" applyBorder="1" applyAlignment="1">
      <alignment vertical="center"/>
    </xf>
    <xf numFmtId="0" fontId="7" fillId="4" borderId="56" xfId="0" applyFont="1" applyFill="1" applyBorder="1" applyAlignment="1">
      <alignment vertical="center"/>
    </xf>
    <xf numFmtId="0" fontId="0" fillId="4" borderId="6" xfId="0" applyFill="1" applyBorder="1" applyAlignment="1">
      <alignment vertical="center"/>
    </xf>
    <xf numFmtId="0" fontId="0" fillId="0" borderId="46" xfId="0" applyBorder="1" applyAlignment="1">
      <alignment horizontal="center" vertical="center"/>
    </xf>
    <xf numFmtId="38" fontId="30" fillId="0" borderId="10" xfId="1" applyFont="1" applyBorder="1" applyAlignment="1">
      <alignment horizontal="center" vertical="center"/>
    </xf>
    <xf numFmtId="38" fontId="30" fillId="0" borderId="11" xfId="1" applyFont="1" applyBorder="1" applyAlignment="1">
      <alignment horizontal="center" vertical="center"/>
    </xf>
    <xf numFmtId="38" fontId="30" fillId="8" borderId="16" xfId="1" quotePrefix="1" applyFont="1" applyFill="1" applyBorder="1" applyAlignment="1">
      <alignment horizontal="center" vertical="center"/>
    </xf>
    <xf numFmtId="38" fontId="30" fillId="8" borderId="15" xfId="1" applyFont="1" applyFill="1" applyBorder="1" applyAlignment="1">
      <alignment horizontal="center" vertical="center"/>
    </xf>
    <xf numFmtId="38" fontId="30" fillId="8" borderId="20" xfId="1" applyFont="1" applyFill="1" applyBorder="1" applyAlignment="1">
      <alignment horizontal="center" vertical="center"/>
    </xf>
    <xf numFmtId="38" fontId="30" fillId="8" borderId="19" xfId="1" applyFont="1" applyFill="1" applyBorder="1" applyAlignment="1">
      <alignment horizontal="center" vertical="center"/>
    </xf>
    <xf numFmtId="38" fontId="30" fillId="8" borderId="57" xfId="1" applyFont="1" applyFill="1" applyBorder="1" applyAlignment="1">
      <alignment horizontal="center" vertical="center"/>
    </xf>
    <xf numFmtId="38" fontId="30" fillId="8" borderId="51" xfId="1" applyFont="1" applyFill="1" applyBorder="1" applyAlignment="1">
      <alignment horizontal="center" vertical="center"/>
    </xf>
    <xf numFmtId="38" fontId="30" fillId="0" borderId="16" xfId="1" quotePrefix="1" applyFont="1" applyFill="1" applyBorder="1" applyAlignment="1">
      <alignment horizontal="center" vertical="center"/>
    </xf>
    <xf numFmtId="38" fontId="30" fillId="0" borderId="15" xfId="1" applyFont="1" applyFill="1" applyBorder="1" applyAlignment="1">
      <alignment horizontal="center" vertical="center"/>
    </xf>
    <xf numFmtId="38" fontId="30" fillId="0" borderId="20" xfId="1" applyFont="1" applyFill="1" applyBorder="1" applyAlignment="1">
      <alignment horizontal="center" vertical="center"/>
    </xf>
    <xf numFmtId="38" fontId="30" fillId="0" borderId="19" xfId="1" applyFont="1" applyFill="1" applyBorder="1" applyAlignment="1">
      <alignment horizontal="center" vertical="center"/>
    </xf>
    <xf numFmtId="38" fontId="30" fillId="0" borderId="57" xfId="1" applyFont="1" applyFill="1" applyBorder="1" applyAlignment="1">
      <alignment horizontal="center" vertical="center"/>
    </xf>
    <xf numFmtId="38" fontId="30" fillId="0" borderId="51" xfId="1" applyFont="1" applyFill="1" applyBorder="1" applyAlignment="1">
      <alignment horizontal="center" vertical="center"/>
    </xf>
    <xf numFmtId="0" fontId="7" fillId="8" borderId="58" xfId="0" applyFont="1" applyFill="1" applyBorder="1" applyAlignment="1">
      <alignment vertical="center"/>
    </xf>
    <xf numFmtId="0" fontId="0" fillId="8" borderId="22" xfId="0" applyFill="1" applyBorder="1" applyAlignment="1">
      <alignment vertical="center"/>
    </xf>
    <xf numFmtId="0" fontId="5" fillId="0" borderId="0" xfId="0" applyFont="1" applyAlignment="1">
      <alignment horizontal="center" vertical="center" wrapText="1"/>
    </xf>
    <xf numFmtId="38" fontId="30" fillId="0" borderId="78" xfId="1" applyFont="1" applyFill="1" applyBorder="1" applyAlignment="1">
      <alignment horizontal="center" vertical="center" textRotation="255"/>
    </xf>
    <xf numFmtId="38" fontId="30" fillId="0" borderId="80" xfId="1" applyFont="1" applyFill="1" applyBorder="1" applyAlignment="1">
      <alignment horizontal="center" vertical="center" textRotation="255"/>
    </xf>
    <xf numFmtId="38" fontId="30" fillId="0" borderId="79" xfId="1" applyFont="1" applyFill="1" applyBorder="1" applyAlignment="1">
      <alignment horizontal="center" vertical="center" textRotation="255"/>
    </xf>
    <xf numFmtId="38" fontId="30" fillId="2" borderId="42" xfId="1" applyFont="1" applyFill="1" applyBorder="1" applyAlignment="1">
      <alignment horizontal="right" vertical="center"/>
    </xf>
    <xf numFmtId="0" fontId="0" fillId="0" borderId="40" xfId="0" applyBorder="1" applyAlignment="1">
      <alignment horizontal="center" vertical="center" textRotation="255"/>
    </xf>
    <xf numFmtId="0" fontId="0" fillId="0" borderId="43" xfId="0" applyBorder="1" applyAlignment="1">
      <alignment vertical="center"/>
    </xf>
    <xf numFmtId="0" fontId="0" fillId="0" borderId="24" xfId="0" applyBorder="1" applyAlignment="1">
      <alignment vertical="center"/>
    </xf>
    <xf numFmtId="38" fontId="30" fillId="8" borderId="14" xfId="1" applyFont="1" applyFill="1" applyBorder="1" applyAlignment="1">
      <alignment horizontal="center" vertical="center"/>
    </xf>
    <xf numFmtId="0" fontId="0" fillId="8" borderId="18" xfId="0" applyFill="1" applyBorder="1" applyAlignment="1">
      <alignment vertical="center" wrapText="1"/>
    </xf>
    <xf numFmtId="0" fontId="0" fillId="8" borderId="44" xfId="0" applyFill="1" applyBorder="1" applyAlignment="1">
      <alignment vertical="center" wrapText="1"/>
    </xf>
    <xf numFmtId="0" fontId="0" fillId="0" borderId="45" xfId="0" applyBorder="1" applyAlignment="1">
      <alignment horizontal="center" vertical="center"/>
    </xf>
    <xf numFmtId="0" fontId="0" fillId="0" borderId="18" xfId="0" applyBorder="1" applyAlignment="1">
      <alignment vertical="center"/>
    </xf>
    <xf numFmtId="0" fontId="0" fillId="0" borderId="44" xfId="0" applyBorder="1" applyAlignment="1">
      <alignment vertical="center"/>
    </xf>
    <xf numFmtId="38" fontId="30" fillId="2" borderId="14" xfId="1" applyFont="1" applyFill="1" applyBorder="1" applyAlignment="1">
      <alignment horizontal="center" vertical="center"/>
    </xf>
    <xf numFmtId="0" fontId="0" fillId="8" borderId="52" xfId="0" applyFill="1" applyBorder="1" applyAlignment="1">
      <alignment horizontal="center" vertical="center"/>
    </xf>
    <xf numFmtId="38" fontId="30" fillId="2" borderId="55" xfId="1" applyFont="1" applyFill="1" applyBorder="1" applyAlignment="1">
      <alignment horizontal="center" vertical="center"/>
    </xf>
    <xf numFmtId="0" fontId="0" fillId="0" borderId="73" xfId="0" applyBorder="1" applyAlignment="1">
      <alignment vertical="center" wrapText="1"/>
    </xf>
    <xf numFmtId="0" fontId="0" fillId="0" borderId="75" xfId="0" applyBorder="1" applyAlignment="1">
      <alignment vertical="center" wrapText="1"/>
    </xf>
    <xf numFmtId="12" fontId="30" fillId="0" borderId="20" xfId="1" applyNumberFormat="1" applyFont="1" applyFill="1" applyBorder="1" applyAlignment="1">
      <alignment horizontal="center" vertical="center"/>
    </xf>
    <xf numFmtId="12" fontId="30" fillId="0" borderId="19" xfId="1" applyNumberFormat="1" applyFont="1" applyFill="1" applyBorder="1" applyAlignment="1">
      <alignment horizontal="center" vertical="center"/>
    </xf>
    <xf numFmtId="12" fontId="30" fillId="0" borderId="57" xfId="1" applyNumberFormat="1" applyFont="1" applyFill="1" applyBorder="1" applyAlignment="1">
      <alignment horizontal="center" vertical="center"/>
    </xf>
    <xf numFmtId="12" fontId="30" fillId="0" borderId="51" xfId="1" applyNumberFormat="1" applyFont="1" applyFill="1" applyBorder="1" applyAlignment="1">
      <alignment horizontal="center" vertical="center"/>
    </xf>
    <xf numFmtId="0" fontId="0" fillId="0" borderId="0" xfId="0" applyAlignment="1">
      <alignment horizontal="left" shrinkToFit="1"/>
    </xf>
    <xf numFmtId="0" fontId="6" fillId="0" borderId="0" xfId="0" applyFont="1" applyAlignment="1">
      <alignment horizontal="right" vertical="center"/>
    </xf>
    <xf numFmtId="12" fontId="30" fillId="8" borderId="16" xfId="1" applyNumberFormat="1" applyFont="1" applyFill="1" applyBorder="1" applyAlignment="1">
      <alignment horizontal="center" vertical="center"/>
    </xf>
    <xf numFmtId="12" fontId="30" fillId="8" borderId="15" xfId="1" applyNumberFormat="1" applyFont="1" applyFill="1" applyBorder="1" applyAlignment="1">
      <alignment horizontal="center" vertical="center"/>
    </xf>
    <xf numFmtId="12" fontId="30" fillId="8" borderId="20" xfId="1" applyNumberFormat="1" applyFont="1" applyFill="1" applyBorder="1" applyAlignment="1">
      <alignment horizontal="center" vertical="center"/>
    </xf>
    <xf numFmtId="12" fontId="30" fillId="8" borderId="19" xfId="1" applyNumberFormat="1" applyFont="1" applyFill="1" applyBorder="1" applyAlignment="1">
      <alignment horizontal="center" vertical="center"/>
    </xf>
    <xf numFmtId="12" fontId="30" fillId="8" borderId="57" xfId="1" applyNumberFormat="1" applyFont="1" applyFill="1" applyBorder="1" applyAlignment="1">
      <alignment horizontal="center" vertical="center"/>
    </xf>
    <xf numFmtId="12" fontId="30" fillId="8" borderId="51" xfId="1" applyNumberFormat="1" applyFont="1" applyFill="1" applyBorder="1" applyAlignment="1">
      <alignment horizontal="center" vertical="center"/>
    </xf>
    <xf numFmtId="38" fontId="30" fillId="8" borderId="42" xfId="1" applyFont="1" applyFill="1" applyBorder="1" applyAlignment="1">
      <alignment horizontal="center" vertical="center"/>
    </xf>
    <xf numFmtId="38" fontId="17" fillId="0" borderId="40" xfId="1" applyFont="1" applyFill="1" applyBorder="1" applyAlignment="1">
      <alignment vertical="center" wrapText="1"/>
    </xf>
    <xf numFmtId="0" fontId="0" fillId="0" borderId="74" xfId="0" applyBorder="1" applyAlignment="1">
      <alignment vertical="center"/>
    </xf>
    <xf numFmtId="0" fontId="0" fillId="0" borderId="23" xfId="0" applyBorder="1" applyAlignment="1">
      <alignment vertical="center"/>
    </xf>
    <xf numFmtId="0" fontId="0" fillId="0" borderId="69" xfId="0" applyBorder="1" applyAlignment="1">
      <alignment vertical="center"/>
    </xf>
    <xf numFmtId="0" fontId="0" fillId="0" borderId="8" xfId="0" applyBorder="1" applyAlignment="1">
      <alignment vertical="center"/>
    </xf>
    <xf numFmtId="38" fontId="30" fillId="8" borderId="43" xfId="1" applyFont="1" applyFill="1" applyBorder="1" applyAlignment="1">
      <alignment horizontal="right" vertical="center"/>
    </xf>
    <xf numFmtId="38" fontId="31" fillId="4" borderId="58" xfId="1" applyFont="1" applyFill="1" applyBorder="1" applyAlignment="1">
      <alignment vertical="center"/>
    </xf>
    <xf numFmtId="0" fontId="0" fillId="4" borderId="22" xfId="0" applyFill="1" applyBorder="1" applyAlignment="1">
      <alignment vertical="center"/>
    </xf>
    <xf numFmtId="0" fontId="13" fillId="3" borderId="0" xfId="0" applyFont="1" applyFill="1" applyAlignment="1">
      <alignment horizontal="center" vertical="center"/>
    </xf>
    <xf numFmtId="0" fontId="40" fillId="0" borderId="0" xfId="0" applyFont="1" applyAlignment="1">
      <alignment horizontal="left" vertical="center"/>
    </xf>
    <xf numFmtId="0" fontId="36" fillId="3" borderId="40" xfId="0" applyFont="1" applyFill="1" applyBorder="1" applyAlignment="1">
      <alignment horizontal="center" vertical="center" wrapText="1"/>
    </xf>
    <xf numFmtId="0" fontId="36" fillId="3" borderId="40" xfId="0" applyFont="1" applyFill="1" applyBorder="1" applyAlignment="1">
      <alignment horizontal="center" vertical="center"/>
    </xf>
    <xf numFmtId="0" fontId="36" fillId="0" borderId="78" xfId="0" applyFont="1" applyBorder="1" applyAlignment="1">
      <alignment horizontal="center" vertical="center" wrapText="1"/>
    </xf>
    <xf numFmtId="0" fontId="36" fillId="0" borderId="80" xfId="0" applyFont="1" applyBorder="1" applyAlignment="1">
      <alignment horizontal="center" vertical="center" wrapText="1"/>
    </xf>
    <xf numFmtId="0" fontId="36" fillId="0" borderId="79" xfId="0" applyFont="1" applyBorder="1" applyAlignment="1">
      <alignment horizontal="center" vertical="center" wrapText="1"/>
    </xf>
    <xf numFmtId="0" fontId="17" fillId="5" borderId="40"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17" fillId="5" borderId="78" xfId="0" applyFont="1" applyFill="1" applyBorder="1" applyAlignment="1" applyProtection="1">
      <alignment horizontal="center" vertical="center" wrapText="1"/>
      <protection locked="0"/>
    </xf>
    <xf numFmtId="0" fontId="17" fillId="5" borderId="80" xfId="0" applyFont="1" applyFill="1" applyBorder="1" applyAlignment="1" applyProtection="1">
      <alignment horizontal="center" vertical="center" wrapText="1"/>
      <protection locked="0"/>
    </xf>
    <xf numFmtId="0" fontId="17" fillId="5" borderId="79" xfId="0" applyFont="1" applyFill="1" applyBorder="1" applyAlignment="1" applyProtection="1">
      <alignment horizontal="center" vertical="center" wrapText="1"/>
      <protection locked="0"/>
    </xf>
    <xf numFmtId="0" fontId="16" fillId="3" borderId="40" xfId="0" applyFont="1" applyFill="1" applyBorder="1" applyAlignment="1">
      <alignment horizontal="center" vertical="center" wrapText="1"/>
    </xf>
    <xf numFmtId="0" fontId="36" fillId="0" borderId="40" xfId="0" applyFont="1" applyBorder="1" applyAlignment="1">
      <alignment horizontal="center" vertical="center"/>
    </xf>
    <xf numFmtId="0" fontId="15" fillId="5" borderId="17" xfId="0" applyFont="1" applyFill="1" applyBorder="1" applyAlignment="1">
      <alignment horizontal="center" vertical="center" wrapText="1"/>
    </xf>
    <xf numFmtId="0" fontId="15" fillId="5" borderId="54" xfId="0" applyFont="1" applyFill="1" applyBorder="1" applyAlignment="1">
      <alignment horizontal="center" vertical="center" wrapText="1"/>
    </xf>
    <xf numFmtId="0" fontId="15" fillId="0" borderId="40" xfId="0" applyFont="1" applyBorder="1" applyAlignment="1">
      <alignment horizontal="center" vertical="center" wrapText="1"/>
    </xf>
    <xf numFmtId="0" fontId="15" fillId="5" borderId="40" xfId="0" applyFont="1" applyFill="1" applyBorder="1" applyAlignment="1">
      <alignment horizontal="center" vertical="center" wrapText="1"/>
    </xf>
    <xf numFmtId="176" fontId="49" fillId="5" borderId="78" xfId="0" applyNumberFormat="1" applyFont="1" applyFill="1" applyBorder="1" applyAlignment="1">
      <alignment horizontal="center" vertical="center" wrapText="1"/>
    </xf>
    <xf numFmtId="176" fontId="0" fillId="0" borderId="79" xfId="0" applyNumberFormat="1" applyBorder="1" applyAlignment="1">
      <alignment horizontal="center" vertical="center" wrapText="1"/>
    </xf>
    <xf numFmtId="0" fontId="17" fillId="5" borderId="18" xfId="0" applyFont="1" applyFill="1" applyBorder="1" applyAlignment="1" applyProtection="1">
      <alignment horizontal="center" vertical="center" wrapText="1"/>
      <protection locked="0"/>
    </xf>
    <xf numFmtId="0" fontId="17" fillId="5" borderId="28" xfId="0" applyFont="1" applyFill="1" applyBorder="1" applyAlignment="1" applyProtection="1">
      <alignment horizontal="center" vertical="center" wrapText="1"/>
      <protection locked="0"/>
    </xf>
    <xf numFmtId="0" fontId="17" fillId="5" borderId="73" xfId="0" applyFont="1" applyFill="1" applyBorder="1" applyAlignment="1" applyProtection="1">
      <alignment horizontal="center" vertical="center" wrapText="1"/>
      <protection locked="0"/>
    </xf>
    <xf numFmtId="0" fontId="15" fillId="0" borderId="59" xfId="0" applyFont="1" applyBorder="1" applyAlignment="1">
      <alignment horizontal="center" vertical="center" wrapText="1"/>
    </xf>
    <xf numFmtId="176" fontId="31" fillId="0" borderId="79" xfId="0" applyNumberFormat="1" applyFont="1" applyBorder="1" applyAlignment="1">
      <alignment horizontal="center" vertical="center" wrapText="1"/>
    </xf>
    <xf numFmtId="0" fontId="15" fillId="0" borderId="60" xfId="0" applyFont="1" applyBorder="1" applyAlignment="1">
      <alignment horizontal="center" vertical="center" wrapText="1"/>
    </xf>
    <xf numFmtId="0" fontId="16" fillId="3" borderId="81" xfId="0" applyFont="1" applyFill="1" applyBorder="1" applyAlignment="1">
      <alignment horizontal="center" vertical="center" wrapText="1"/>
    </xf>
    <xf numFmtId="0" fontId="16" fillId="3" borderId="82" xfId="0" applyFont="1" applyFill="1" applyBorder="1" applyAlignment="1">
      <alignment horizontal="center" vertical="center" wrapText="1"/>
    </xf>
    <xf numFmtId="0" fontId="16" fillId="3" borderId="83" xfId="0" applyFont="1" applyFill="1" applyBorder="1" applyAlignment="1">
      <alignment horizontal="center" vertical="center" wrapText="1"/>
    </xf>
    <xf numFmtId="0" fontId="36" fillId="0" borderId="46" xfId="0" applyFont="1" applyBorder="1" applyAlignment="1">
      <alignment horizontal="center" vertical="center"/>
    </xf>
    <xf numFmtId="0" fontId="16" fillId="3" borderId="41"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36" fillId="0" borderId="40" xfId="0" applyFont="1" applyBorder="1" applyAlignment="1" applyProtection="1">
      <alignment horizontal="center" vertical="center"/>
      <protection locked="0"/>
    </xf>
    <xf numFmtId="38" fontId="17" fillId="0" borderId="79" xfId="2" applyFont="1" applyFill="1" applyBorder="1" applyAlignment="1" applyProtection="1">
      <alignment horizontal="center" vertical="center" wrapText="1"/>
      <protection locked="0"/>
    </xf>
    <xf numFmtId="38" fontId="17" fillId="0" borderId="40" xfId="2" applyFont="1" applyFill="1" applyBorder="1" applyAlignment="1" applyProtection="1">
      <alignment horizontal="center" vertical="center" wrapText="1"/>
      <protection locked="0"/>
    </xf>
    <xf numFmtId="0" fontId="17" fillId="5" borderId="40" xfId="0" applyFont="1" applyFill="1" applyBorder="1" applyAlignment="1" applyProtection="1">
      <alignment horizontal="center" vertical="center" wrapText="1"/>
      <protection locked="0"/>
    </xf>
    <xf numFmtId="0" fontId="17" fillId="0" borderId="79" xfId="0" applyFont="1" applyBorder="1" applyAlignment="1" applyProtection="1">
      <alignment horizontal="center" vertical="center" wrapText="1"/>
      <protection locked="0"/>
    </xf>
    <xf numFmtId="0" fontId="17" fillId="0" borderId="40" xfId="0" applyFont="1" applyBorder="1" applyAlignment="1" applyProtection="1">
      <alignment horizontal="center" vertical="center" wrapText="1"/>
      <protection locked="0"/>
    </xf>
    <xf numFmtId="0" fontId="17" fillId="0" borderId="80" xfId="0" applyFont="1" applyBorder="1" applyAlignment="1" applyProtection="1">
      <alignment horizontal="center" vertical="center" wrapText="1"/>
      <protection locked="0"/>
    </xf>
    <xf numFmtId="0" fontId="13" fillId="3" borderId="0" xfId="0" applyFont="1" applyFill="1" applyAlignment="1" applyProtection="1">
      <alignment horizontal="center" vertical="center"/>
      <protection locked="0"/>
    </xf>
    <xf numFmtId="0" fontId="36" fillId="3" borderId="40" xfId="0" applyFont="1" applyFill="1" applyBorder="1" applyAlignment="1" applyProtection="1">
      <alignment horizontal="center" vertical="center" wrapText="1"/>
      <protection locked="0"/>
    </xf>
    <xf numFmtId="0" fontId="36" fillId="3" borderId="40" xfId="0" applyFont="1" applyFill="1" applyBorder="1" applyAlignment="1" applyProtection="1">
      <alignment horizontal="center" vertical="center"/>
      <protection locked="0"/>
    </xf>
    <xf numFmtId="0" fontId="36" fillId="0" borderId="78" xfId="0" applyFont="1" applyBorder="1" applyAlignment="1" applyProtection="1">
      <alignment horizontal="center" vertical="center" wrapText="1"/>
      <protection locked="0"/>
    </xf>
    <xf numFmtId="0" fontId="36" fillId="0" borderId="80" xfId="0" applyFont="1" applyBorder="1" applyAlignment="1" applyProtection="1">
      <alignment horizontal="center" vertical="center" wrapText="1"/>
      <protection locked="0"/>
    </xf>
    <xf numFmtId="0" fontId="36" fillId="0" borderId="79" xfId="0" applyFont="1" applyBorder="1" applyAlignment="1" applyProtection="1">
      <alignment horizontal="center" vertical="center" wrapText="1"/>
      <protection locked="0"/>
    </xf>
    <xf numFmtId="0" fontId="18" fillId="3" borderId="41" xfId="0" applyFont="1" applyFill="1" applyBorder="1" applyAlignment="1" applyProtection="1">
      <alignment horizontal="center" vertical="center" wrapText="1"/>
      <protection locked="0"/>
    </xf>
    <xf numFmtId="0" fontId="18" fillId="3" borderId="10" xfId="0" applyFont="1" applyFill="1" applyBorder="1" applyAlignment="1" applyProtection="1">
      <alignment horizontal="center" vertical="center" wrapText="1"/>
      <protection locked="0"/>
    </xf>
    <xf numFmtId="0" fontId="18" fillId="3" borderId="46" xfId="0" applyFont="1" applyFill="1" applyBorder="1" applyAlignment="1" applyProtection="1">
      <alignment horizontal="center" vertical="center" wrapText="1"/>
      <protection locked="0"/>
    </xf>
  </cellXfs>
  <cellStyles count="3">
    <cellStyle name="桁区切り" xfId="1" builtinId="6"/>
    <cellStyle name="桁区切り 2" xfId="2" xr:uid="{9B825213-1516-4C52-B994-8E610BB56A27}"/>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204105</xdr:colOff>
      <xdr:row>1</xdr:row>
      <xdr:rowOff>27214</xdr:rowOff>
    </xdr:from>
    <xdr:to>
      <xdr:col>3</xdr:col>
      <xdr:colOff>3360961</xdr:colOff>
      <xdr:row>2</xdr:row>
      <xdr:rowOff>217714</xdr:rowOff>
    </xdr:to>
    <xdr:sp macro="" textlink="">
      <xdr:nvSpPr>
        <xdr:cNvPr id="5" name="正方形/長方形 4">
          <a:extLst>
            <a:ext uri="{FF2B5EF4-FFF2-40B4-BE49-F238E27FC236}">
              <a16:creationId xmlns:a16="http://schemas.microsoft.com/office/drawing/2014/main" id="{626AA21E-7C7E-7246-B66E-78D65A886AFD}"/>
            </a:ext>
          </a:extLst>
        </xdr:cNvPr>
        <xdr:cNvSpPr/>
      </xdr:nvSpPr>
      <xdr:spPr>
        <a:xfrm>
          <a:off x="775605" y="285750"/>
          <a:ext cx="3156856" cy="44903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rPr>
            <a:t>行・列の追加・削除は不可！</a:t>
          </a:r>
        </a:p>
      </xdr:txBody>
    </xdr:sp>
    <xdr:clientData/>
  </xdr:twoCellAnchor>
  <xdr:twoCellAnchor>
    <xdr:from>
      <xdr:col>3</xdr:col>
      <xdr:colOff>3533775</xdr:colOff>
      <xdr:row>6</xdr:row>
      <xdr:rowOff>38100</xdr:rowOff>
    </xdr:from>
    <xdr:to>
      <xdr:col>9</xdr:col>
      <xdr:colOff>381000</xdr:colOff>
      <xdr:row>7</xdr:row>
      <xdr:rowOff>85725</xdr:rowOff>
    </xdr:to>
    <xdr:sp macro="" textlink="">
      <xdr:nvSpPr>
        <xdr:cNvPr id="3" name="正方形/長方形 2">
          <a:extLst>
            <a:ext uri="{FF2B5EF4-FFF2-40B4-BE49-F238E27FC236}">
              <a16:creationId xmlns:a16="http://schemas.microsoft.com/office/drawing/2014/main" id="{8B06603B-94AD-F5D3-67C3-9330C0C8F3B7}"/>
            </a:ext>
          </a:extLst>
        </xdr:cNvPr>
        <xdr:cNvSpPr/>
      </xdr:nvSpPr>
      <xdr:spPr>
        <a:xfrm>
          <a:off x="4105275" y="1447800"/>
          <a:ext cx="3438525" cy="276225"/>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補助単価については、変動する可能性があります。</a:t>
          </a:r>
        </a:p>
      </xdr:txBody>
    </xdr:sp>
    <xdr:clientData/>
  </xdr:twoCellAnchor>
  <xdr:twoCellAnchor>
    <xdr:from>
      <xdr:col>11</xdr:col>
      <xdr:colOff>838199</xdr:colOff>
      <xdr:row>0</xdr:row>
      <xdr:rowOff>161926</xdr:rowOff>
    </xdr:from>
    <xdr:to>
      <xdr:col>13</xdr:col>
      <xdr:colOff>809624</xdr:colOff>
      <xdr:row>2</xdr:row>
      <xdr:rowOff>47626</xdr:rowOff>
    </xdr:to>
    <xdr:sp macro="" textlink="">
      <xdr:nvSpPr>
        <xdr:cNvPr id="2" name="テキスト ボックス 1">
          <a:extLst>
            <a:ext uri="{FF2B5EF4-FFF2-40B4-BE49-F238E27FC236}">
              <a16:creationId xmlns:a16="http://schemas.microsoft.com/office/drawing/2014/main" id="{5FC9F4E7-FF84-5CBB-99A6-AD2999AAAC6F}"/>
            </a:ext>
          </a:extLst>
        </xdr:cNvPr>
        <xdr:cNvSpPr txBox="1"/>
      </xdr:nvSpPr>
      <xdr:spPr>
        <a:xfrm>
          <a:off x="9829799" y="161926"/>
          <a:ext cx="2867025"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市町村用（和歌山市除く。）</a:t>
          </a:r>
          <a:endParaRPr kumimoji="1" lang="en-US" altLang="ja-JP" sz="1600"/>
        </a:p>
        <a:p>
          <a:endParaRPr kumimoji="1" lang="ja-JP" altLang="en-US" sz="1600"/>
        </a:p>
      </xdr:txBody>
    </xdr:sp>
    <xdr:clientData/>
  </xdr:twoCellAnchor>
  <xdr:twoCellAnchor>
    <xdr:from>
      <xdr:col>1</xdr:col>
      <xdr:colOff>161925</xdr:colOff>
      <xdr:row>52</xdr:row>
      <xdr:rowOff>219075</xdr:rowOff>
    </xdr:from>
    <xdr:to>
      <xdr:col>11</xdr:col>
      <xdr:colOff>9525</xdr:colOff>
      <xdr:row>72</xdr:row>
      <xdr:rowOff>485775</xdr:rowOff>
    </xdr:to>
    <xdr:cxnSp macro="">
      <xdr:nvCxnSpPr>
        <xdr:cNvPr id="7" name="直線コネクタ 6">
          <a:extLst>
            <a:ext uri="{FF2B5EF4-FFF2-40B4-BE49-F238E27FC236}">
              <a16:creationId xmlns:a16="http://schemas.microsoft.com/office/drawing/2014/main" id="{BECD5231-F077-1660-B84A-9D63EEE3440D}"/>
            </a:ext>
          </a:extLst>
        </xdr:cNvPr>
        <xdr:cNvCxnSpPr/>
      </xdr:nvCxnSpPr>
      <xdr:spPr>
        <a:xfrm>
          <a:off x="285750" y="13535025"/>
          <a:ext cx="8715375" cy="501015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78</xdr:row>
      <xdr:rowOff>361950</xdr:rowOff>
    </xdr:from>
    <xdr:to>
      <xdr:col>10</xdr:col>
      <xdr:colOff>1314450</xdr:colOff>
      <xdr:row>87</xdr:row>
      <xdr:rowOff>342900</xdr:rowOff>
    </xdr:to>
    <xdr:cxnSp macro="">
      <xdr:nvCxnSpPr>
        <xdr:cNvPr id="9" name="直線コネクタ 8">
          <a:extLst>
            <a:ext uri="{FF2B5EF4-FFF2-40B4-BE49-F238E27FC236}">
              <a16:creationId xmlns:a16="http://schemas.microsoft.com/office/drawing/2014/main" id="{150241B9-1A05-1A71-2AEE-BC4019B670D7}"/>
            </a:ext>
          </a:extLst>
        </xdr:cNvPr>
        <xdr:cNvCxnSpPr/>
      </xdr:nvCxnSpPr>
      <xdr:spPr>
        <a:xfrm>
          <a:off x="295275" y="19954875"/>
          <a:ext cx="8658225" cy="268605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101</xdr:row>
      <xdr:rowOff>209550</xdr:rowOff>
    </xdr:from>
    <xdr:to>
      <xdr:col>11</xdr:col>
      <xdr:colOff>19050</xdr:colOff>
      <xdr:row>109</xdr:row>
      <xdr:rowOff>542925</xdr:rowOff>
    </xdr:to>
    <xdr:cxnSp macro="">
      <xdr:nvCxnSpPr>
        <xdr:cNvPr id="11" name="直線コネクタ 10">
          <a:extLst>
            <a:ext uri="{FF2B5EF4-FFF2-40B4-BE49-F238E27FC236}">
              <a16:creationId xmlns:a16="http://schemas.microsoft.com/office/drawing/2014/main" id="{A3995C6B-C91E-7972-AD63-BF36191C98BA}"/>
            </a:ext>
          </a:extLst>
        </xdr:cNvPr>
        <xdr:cNvCxnSpPr/>
      </xdr:nvCxnSpPr>
      <xdr:spPr>
        <a:xfrm>
          <a:off x="295275" y="26489025"/>
          <a:ext cx="8715375" cy="231457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130</xdr:row>
      <xdr:rowOff>371475</xdr:rowOff>
    </xdr:from>
    <xdr:to>
      <xdr:col>11</xdr:col>
      <xdr:colOff>38100</xdr:colOff>
      <xdr:row>138</xdr:row>
      <xdr:rowOff>552450</xdr:rowOff>
    </xdr:to>
    <xdr:cxnSp macro="">
      <xdr:nvCxnSpPr>
        <xdr:cNvPr id="13" name="直線コネクタ 12">
          <a:extLst>
            <a:ext uri="{FF2B5EF4-FFF2-40B4-BE49-F238E27FC236}">
              <a16:creationId xmlns:a16="http://schemas.microsoft.com/office/drawing/2014/main" id="{BC223CA1-7341-26C8-4102-BFE380BFC003}"/>
            </a:ext>
          </a:extLst>
        </xdr:cNvPr>
        <xdr:cNvCxnSpPr/>
      </xdr:nvCxnSpPr>
      <xdr:spPr>
        <a:xfrm>
          <a:off x="295275" y="34470975"/>
          <a:ext cx="8734425" cy="231457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161925</xdr:colOff>
      <xdr:row>165</xdr:row>
      <xdr:rowOff>419100</xdr:rowOff>
    </xdr:from>
    <xdr:to>
      <xdr:col>11</xdr:col>
      <xdr:colOff>0</xdr:colOff>
      <xdr:row>177</xdr:row>
      <xdr:rowOff>552450</xdr:rowOff>
    </xdr:to>
    <xdr:cxnSp macro="">
      <xdr:nvCxnSpPr>
        <xdr:cNvPr id="15" name="直線コネクタ 14">
          <a:extLst>
            <a:ext uri="{FF2B5EF4-FFF2-40B4-BE49-F238E27FC236}">
              <a16:creationId xmlns:a16="http://schemas.microsoft.com/office/drawing/2014/main" id="{A082976A-0EEB-13F5-26BF-0F98CE3616FB}"/>
            </a:ext>
          </a:extLst>
        </xdr:cNvPr>
        <xdr:cNvCxnSpPr/>
      </xdr:nvCxnSpPr>
      <xdr:spPr>
        <a:xfrm>
          <a:off x="285750" y="44253150"/>
          <a:ext cx="8705850" cy="33242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188</xdr:row>
      <xdr:rowOff>28575</xdr:rowOff>
    </xdr:from>
    <xdr:to>
      <xdr:col>10</xdr:col>
      <xdr:colOff>1333500</xdr:colOff>
      <xdr:row>190</xdr:row>
      <xdr:rowOff>209550</xdr:rowOff>
    </xdr:to>
    <xdr:cxnSp macro="">
      <xdr:nvCxnSpPr>
        <xdr:cNvPr id="17" name="直線コネクタ 16">
          <a:extLst>
            <a:ext uri="{FF2B5EF4-FFF2-40B4-BE49-F238E27FC236}">
              <a16:creationId xmlns:a16="http://schemas.microsoft.com/office/drawing/2014/main" id="{A2416F17-E0FD-114F-E6D8-5FC580988470}"/>
            </a:ext>
          </a:extLst>
        </xdr:cNvPr>
        <xdr:cNvCxnSpPr/>
      </xdr:nvCxnSpPr>
      <xdr:spPr>
        <a:xfrm>
          <a:off x="295275" y="50253900"/>
          <a:ext cx="8677275" cy="63817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211</xdr:row>
      <xdr:rowOff>0</xdr:rowOff>
    </xdr:from>
    <xdr:to>
      <xdr:col>10</xdr:col>
      <xdr:colOff>1333500</xdr:colOff>
      <xdr:row>220</xdr:row>
      <xdr:rowOff>361950</xdr:rowOff>
    </xdr:to>
    <xdr:cxnSp macro="">
      <xdr:nvCxnSpPr>
        <xdr:cNvPr id="19" name="直線コネクタ 18">
          <a:extLst>
            <a:ext uri="{FF2B5EF4-FFF2-40B4-BE49-F238E27FC236}">
              <a16:creationId xmlns:a16="http://schemas.microsoft.com/office/drawing/2014/main" id="{FF5CB63B-99B2-911C-78D8-A40CEA342F17}"/>
            </a:ext>
          </a:extLst>
        </xdr:cNvPr>
        <xdr:cNvCxnSpPr/>
      </xdr:nvCxnSpPr>
      <xdr:spPr>
        <a:xfrm>
          <a:off x="304800" y="55635525"/>
          <a:ext cx="8667750" cy="241935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240</xdr:row>
      <xdr:rowOff>9525</xdr:rowOff>
    </xdr:from>
    <xdr:to>
      <xdr:col>11</xdr:col>
      <xdr:colOff>0</xdr:colOff>
      <xdr:row>248</xdr:row>
      <xdr:rowOff>352425</xdr:rowOff>
    </xdr:to>
    <xdr:cxnSp macro="">
      <xdr:nvCxnSpPr>
        <xdr:cNvPr id="21" name="直線コネクタ 20">
          <a:extLst>
            <a:ext uri="{FF2B5EF4-FFF2-40B4-BE49-F238E27FC236}">
              <a16:creationId xmlns:a16="http://schemas.microsoft.com/office/drawing/2014/main" id="{06F05AF6-1AA1-7D6F-BC12-06433650DDA7}"/>
            </a:ext>
          </a:extLst>
        </xdr:cNvPr>
        <xdr:cNvCxnSpPr/>
      </xdr:nvCxnSpPr>
      <xdr:spPr>
        <a:xfrm>
          <a:off x="304800" y="62655450"/>
          <a:ext cx="8686800" cy="21717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267</xdr:row>
      <xdr:rowOff>0</xdr:rowOff>
    </xdr:from>
    <xdr:to>
      <xdr:col>11</xdr:col>
      <xdr:colOff>0</xdr:colOff>
      <xdr:row>276</xdr:row>
      <xdr:rowOff>9525</xdr:rowOff>
    </xdr:to>
    <xdr:cxnSp macro="">
      <xdr:nvCxnSpPr>
        <xdr:cNvPr id="23" name="直線コネクタ 22">
          <a:extLst>
            <a:ext uri="{FF2B5EF4-FFF2-40B4-BE49-F238E27FC236}">
              <a16:creationId xmlns:a16="http://schemas.microsoft.com/office/drawing/2014/main" id="{C2B963E2-1905-0B93-6EAC-DBF32092AF83}"/>
            </a:ext>
          </a:extLst>
        </xdr:cNvPr>
        <xdr:cNvCxnSpPr/>
      </xdr:nvCxnSpPr>
      <xdr:spPr>
        <a:xfrm>
          <a:off x="314325" y="69361050"/>
          <a:ext cx="8677275" cy="221932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161925</xdr:colOff>
      <xdr:row>294</xdr:row>
      <xdr:rowOff>0</xdr:rowOff>
    </xdr:from>
    <xdr:to>
      <xdr:col>10</xdr:col>
      <xdr:colOff>1314450</xdr:colOff>
      <xdr:row>302</xdr:row>
      <xdr:rowOff>333375</xdr:rowOff>
    </xdr:to>
    <xdr:cxnSp macro="">
      <xdr:nvCxnSpPr>
        <xdr:cNvPr id="25" name="直線コネクタ 24">
          <a:extLst>
            <a:ext uri="{FF2B5EF4-FFF2-40B4-BE49-F238E27FC236}">
              <a16:creationId xmlns:a16="http://schemas.microsoft.com/office/drawing/2014/main" id="{8FFAA281-0CAC-3EFF-9E38-70DCCB2D9500}"/>
            </a:ext>
          </a:extLst>
        </xdr:cNvPr>
        <xdr:cNvCxnSpPr/>
      </xdr:nvCxnSpPr>
      <xdr:spPr>
        <a:xfrm>
          <a:off x="285750" y="76076175"/>
          <a:ext cx="8667750" cy="216217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321</xdr:row>
      <xdr:rowOff>0</xdr:rowOff>
    </xdr:from>
    <xdr:to>
      <xdr:col>10</xdr:col>
      <xdr:colOff>1343025</xdr:colOff>
      <xdr:row>328</xdr:row>
      <xdr:rowOff>219075</xdr:rowOff>
    </xdr:to>
    <xdr:cxnSp macro="">
      <xdr:nvCxnSpPr>
        <xdr:cNvPr id="27" name="直線コネクタ 26">
          <a:extLst>
            <a:ext uri="{FF2B5EF4-FFF2-40B4-BE49-F238E27FC236}">
              <a16:creationId xmlns:a16="http://schemas.microsoft.com/office/drawing/2014/main" id="{B3FB2F43-9D00-6DD8-07BB-054A864BF803}"/>
            </a:ext>
          </a:extLst>
        </xdr:cNvPr>
        <xdr:cNvCxnSpPr/>
      </xdr:nvCxnSpPr>
      <xdr:spPr>
        <a:xfrm>
          <a:off x="276225" y="82791300"/>
          <a:ext cx="8705850" cy="181927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347</xdr:row>
      <xdr:rowOff>0</xdr:rowOff>
    </xdr:from>
    <xdr:to>
      <xdr:col>11</xdr:col>
      <xdr:colOff>19050</xdr:colOff>
      <xdr:row>352</xdr:row>
      <xdr:rowOff>561975</xdr:rowOff>
    </xdr:to>
    <xdr:cxnSp macro="">
      <xdr:nvCxnSpPr>
        <xdr:cNvPr id="29" name="直線コネクタ 28">
          <a:extLst>
            <a:ext uri="{FF2B5EF4-FFF2-40B4-BE49-F238E27FC236}">
              <a16:creationId xmlns:a16="http://schemas.microsoft.com/office/drawing/2014/main" id="{C2F10D58-B3B3-1544-A7B0-A8B38A4CDDAC}"/>
            </a:ext>
          </a:extLst>
        </xdr:cNvPr>
        <xdr:cNvCxnSpPr/>
      </xdr:nvCxnSpPr>
      <xdr:spPr>
        <a:xfrm>
          <a:off x="295275" y="88973025"/>
          <a:ext cx="8715375" cy="1857375"/>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127907</xdr:colOff>
      <xdr:row>2</xdr:row>
      <xdr:rowOff>46265</xdr:rowOff>
    </xdr:from>
    <xdr:to>
      <xdr:col>3</xdr:col>
      <xdr:colOff>3008538</xdr:colOff>
      <xdr:row>3</xdr:row>
      <xdr:rowOff>236765</xdr:rowOff>
    </xdr:to>
    <xdr:sp macro="" textlink="">
      <xdr:nvSpPr>
        <xdr:cNvPr id="2" name="正方形/長方形 1">
          <a:extLst>
            <a:ext uri="{FF2B5EF4-FFF2-40B4-BE49-F238E27FC236}">
              <a16:creationId xmlns:a16="http://schemas.microsoft.com/office/drawing/2014/main" id="{3DED5203-1163-FDDF-9DD9-9FF6630EDA0E}"/>
            </a:ext>
          </a:extLst>
        </xdr:cNvPr>
        <xdr:cNvSpPr/>
      </xdr:nvSpPr>
      <xdr:spPr>
        <a:xfrm>
          <a:off x="423182" y="560615"/>
          <a:ext cx="3156856" cy="44767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rPr>
            <a:t>行・列の追加・削除は不可！</a:t>
          </a:r>
        </a:p>
      </xdr:txBody>
    </xdr:sp>
    <xdr:clientData/>
  </xdr:twoCellAnchor>
  <xdr:twoCellAnchor>
    <xdr:from>
      <xdr:col>5</xdr:col>
      <xdr:colOff>95250</xdr:colOff>
      <xdr:row>6</xdr:row>
      <xdr:rowOff>57150</xdr:rowOff>
    </xdr:from>
    <xdr:to>
      <xdr:col>10</xdr:col>
      <xdr:colOff>704850</xdr:colOff>
      <xdr:row>7</xdr:row>
      <xdr:rowOff>104775</xdr:rowOff>
    </xdr:to>
    <xdr:sp macro="" textlink="">
      <xdr:nvSpPr>
        <xdr:cNvPr id="3" name="正方形/長方形 2">
          <a:extLst>
            <a:ext uri="{FF2B5EF4-FFF2-40B4-BE49-F238E27FC236}">
              <a16:creationId xmlns:a16="http://schemas.microsoft.com/office/drawing/2014/main" id="{ED7F3FF7-3989-6AFD-714E-1D76D0F972C1}"/>
            </a:ext>
          </a:extLst>
        </xdr:cNvPr>
        <xdr:cNvSpPr/>
      </xdr:nvSpPr>
      <xdr:spPr>
        <a:xfrm>
          <a:off x="4724400" y="1466850"/>
          <a:ext cx="3438525" cy="276225"/>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補助単価については、変動する可能性があります。</a:t>
          </a:r>
        </a:p>
      </xdr:txBody>
    </xdr:sp>
    <xdr:clientData/>
  </xdr:twoCellAnchor>
  <xdr:twoCellAnchor>
    <xdr:from>
      <xdr:col>11</xdr:col>
      <xdr:colOff>1</xdr:colOff>
      <xdr:row>2</xdr:row>
      <xdr:rowOff>104775</xdr:rowOff>
    </xdr:from>
    <xdr:to>
      <xdr:col>18</xdr:col>
      <xdr:colOff>866776</xdr:colOff>
      <xdr:row>6</xdr:row>
      <xdr:rowOff>180975</xdr:rowOff>
    </xdr:to>
    <xdr:sp macro="" textlink="">
      <xdr:nvSpPr>
        <xdr:cNvPr id="6" name="テキスト ボックス 5">
          <a:extLst>
            <a:ext uri="{FF2B5EF4-FFF2-40B4-BE49-F238E27FC236}">
              <a16:creationId xmlns:a16="http://schemas.microsoft.com/office/drawing/2014/main" id="{BB859ABD-46EC-79C3-3D8C-2E5126E4137D}"/>
            </a:ext>
          </a:extLst>
        </xdr:cNvPr>
        <xdr:cNvSpPr txBox="1"/>
      </xdr:nvSpPr>
      <xdr:spPr>
        <a:xfrm>
          <a:off x="10096501" y="619125"/>
          <a:ext cx="8820150" cy="9715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以下のメニューは令和７年度の国要領改正に伴い追加されている事業です。</a:t>
          </a:r>
          <a:endParaRPr kumimoji="1" lang="en-US" altLang="ja-JP" sz="1100" b="1"/>
        </a:p>
        <a:p>
          <a:r>
            <a:rPr kumimoji="1" lang="ja-JP" altLang="en-US" sz="1100" b="1"/>
            <a:t>　ついては、本補助メニュー活用についての意向調査を行いたいので回答をお願いします。</a:t>
          </a:r>
          <a:endParaRPr kumimoji="1" lang="en-US" altLang="ja-JP" sz="1100" b="1"/>
        </a:p>
        <a:p>
          <a:r>
            <a:rPr kumimoji="1" lang="ja-JP" altLang="en-US" sz="1100" b="1"/>
            <a:t>　（本調査は、今後県としてメニュー追加するかどうかを検討するための調査です。メニュー追加を行うかどうかは本調査結果等を元に検討します。）</a:t>
          </a:r>
          <a:endParaRPr kumimoji="1" lang="en-US" altLang="ja-JP" sz="1100" b="1"/>
        </a:p>
        <a:p>
          <a:r>
            <a:rPr kumimoji="1" lang="ja-JP" altLang="en-US" sz="1100" b="1"/>
            <a:t>　各事業内容については、国要領（案）及び国</a:t>
          </a:r>
          <a:r>
            <a:rPr kumimoji="1" lang="en-US" altLang="ja-JP" sz="1100" b="1"/>
            <a:t>Q</a:t>
          </a:r>
          <a:r>
            <a:rPr kumimoji="1" lang="ja-JP" altLang="en-US" sz="1100" b="1"/>
            <a:t>＆</a:t>
          </a:r>
          <a:r>
            <a:rPr kumimoji="1" lang="en-US" altLang="ja-JP" sz="1100" b="1"/>
            <a:t>A</a:t>
          </a:r>
          <a:r>
            <a:rPr kumimoji="1" lang="ja-JP" altLang="en-US" sz="1100" b="1"/>
            <a:t>等を参考にしてください。</a:t>
          </a:r>
        </a:p>
      </xdr:txBody>
    </xdr:sp>
    <xdr:clientData/>
  </xdr:twoCellAnchor>
  <xdr:twoCellAnchor>
    <xdr:from>
      <xdr:col>10</xdr:col>
      <xdr:colOff>1743075</xdr:colOff>
      <xdr:row>0</xdr:row>
      <xdr:rowOff>95250</xdr:rowOff>
    </xdr:from>
    <xdr:to>
      <xdr:col>11</xdr:col>
      <xdr:colOff>1609725</xdr:colOff>
      <xdr:row>1</xdr:row>
      <xdr:rowOff>238125</xdr:rowOff>
    </xdr:to>
    <xdr:sp macro="" textlink="">
      <xdr:nvSpPr>
        <xdr:cNvPr id="7" name="テキスト ボックス 6">
          <a:extLst>
            <a:ext uri="{FF2B5EF4-FFF2-40B4-BE49-F238E27FC236}">
              <a16:creationId xmlns:a16="http://schemas.microsoft.com/office/drawing/2014/main" id="{C2C0CF2B-084A-6195-826F-015A5F50E4E0}"/>
            </a:ext>
          </a:extLst>
        </xdr:cNvPr>
        <xdr:cNvSpPr txBox="1"/>
      </xdr:nvSpPr>
      <xdr:spPr>
        <a:xfrm>
          <a:off x="9201150" y="95250"/>
          <a:ext cx="2505075"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市町村用（和歌山市除く。）</a:t>
          </a:r>
        </a:p>
      </xdr:txBody>
    </xdr:sp>
    <xdr:clientData/>
  </xdr:twoCellAnchor>
  <xdr:twoCellAnchor>
    <xdr:from>
      <xdr:col>2</xdr:col>
      <xdr:colOff>0</xdr:colOff>
      <xdr:row>10</xdr:row>
      <xdr:rowOff>9525</xdr:rowOff>
    </xdr:from>
    <xdr:to>
      <xdr:col>11</xdr:col>
      <xdr:colOff>0</xdr:colOff>
      <xdr:row>17</xdr:row>
      <xdr:rowOff>561975</xdr:rowOff>
    </xdr:to>
    <xdr:cxnSp macro="">
      <xdr:nvCxnSpPr>
        <xdr:cNvPr id="5" name="直線コネクタ 4">
          <a:extLst>
            <a:ext uri="{FF2B5EF4-FFF2-40B4-BE49-F238E27FC236}">
              <a16:creationId xmlns:a16="http://schemas.microsoft.com/office/drawing/2014/main" id="{4EBCEC03-4B49-B588-0928-A3F4EDBF7B66}"/>
            </a:ext>
          </a:extLst>
        </xdr:cNvPr>
        <xdr:cNvCxnSpPr/>
      </xdr:nvCxnSpPr>
      <xdr:spPr>
        <a:xfrm>
          <a:off x="295275" y="2466975"/>
          <a:ext cx="9801225" cy="245745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44</xdr:row>
      <xdr:rowOff>0</xdr:rowOff>
    </xdr:from>
    <xdr:to>
      <xdr:col>10</xdr:col>
      <xdr:colOff>2619375</xdr:colOff>
      <xdr:row>61</xdr:row>
      <xdr:rowOff>228600</xdr:rowOff>
    </xdr:to>
    <xdr:cxnSp macro="">
      <xdr:nvCxnSpPr>
        <xdr:cNvPr id="9" name="直線コネクタ 8">
          <a:extLst>
            <a:ext uri="{FF2B5EF4-FFF2-40B4-BE49-F238E27FC236}">
              <a16:creationId xmlns:a16="http://schemas.microsoft.com/office/drawing/2014/main" id="{3CA8420D-2725-4226-E9C6-A730A31AC599}"/>
            </a:ext>
          </a:extLst>
        </xdr:cNvPr>
        <xdr:cNvCxnSpPr/>
      </xdr:nvCxnSpPr>
      <xdr:spPr>
        <a:xfrm>
          <a:off x="304800" y="11620500"/>
          <a:ext cx="9772650" cy="54864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87</xdr:row>
      <xdr:rowOff>247650</xdr:rowOff>
    </xdr:from>
    <xdr:to>
      <xdr:col>11</xdr:col>
      <xdr:colOff>9525</xdr:colOff>
      <xdr:row>96</xdr:row>
      <xdr:rowOff>190500</xdr:rowOff>
    </xdr:to>
    <xdr:cxnSp macro="">
      <xdr:nvCxnSpPr>
        <xdr:cNvPr id="11" name="直線コネクタ 10">
          <a:extLst>
            <a:ext uri="{FF2B5EF4-FFF2-40B4-BE49-F238E27FC236}">
              <a16:creationId xmlns:a16="http://schemas.microsoft.com/office/drawing/2014/main" id="{68DE1866-8C91-313B-A41A-32066192B175}"/>
            </a:ext>
          </a:extLst>
        </xdr:cNvPr>
        <xdr:cNvCxnSpPr/>
      </xdr:nvCxnSpPr>
      <xdr:spPr>
        <a:xfrm>
          <a:off x="276225" y="23802975"/>
          <a:ext cx="9829800" cy="27051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581025</xdr:colOff>
      <xdr:row>7</xdr:row>
      <xdr:rowOff>66675</xdr:rowOff>
    </xdr:from>
    <xdr:to>
      <xdr:col>10</xdr:col>
      <xdr:colOff>219075</xdr:colOff>
      <xdr:row>8</xdr:row>
      <xdr:rowOff>361950</xdr:rowOff>
    </xdr:to>
    <xdr:sp macro="" textlink="">
      <xdr:nvSpPr>
        <xdr:cNvPr id="2" name="円/楕円 1">
          <a:extLst>
            <a:ext uri="{FF2B5EF4-FFF2-40B4-BE49-F238E27FC236}">
              <a16:creationId xmlns:a16="http://schemas.microsoft.com/office/drawing/2014/main" id="{6AF39DE7-CFCC-9A96-CBA8-B29EBECB5CE7}"/>
            </a:ext>
          </a:extLst>
        </xdr:cNvPr>
        <xdr:cNvSpPr/>
      </xdr:nvSpPr>
      <xdr:spPr>
        <a:xfrm>
          <a:off x="13554075" y="2019300"/>
          <a:ext cx="904875" cy="46672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36368</xdr:colOff>
      <xdr:row>1</xdr:row>
      <xdr:rowOff>99579</xdr:rowOff>
    </xdr:from>
    <xdr:to>
      <xdr:col>12</xdr:col>
      <xdr:colOff>51954</xdr:colOff>
      <xdr:row>3</xdr:row>
      <xdr:rowOff>223404</xdr:rowOff>
    </xdr:to>
    <xdr:sp macro="" textlink="">
      <xdr:nvSpPr>
        <xdr:cNvPr id="3" name="正方形/長方形 2">
          <a:extLst>
            <a:ext uri="{FF2B5EF4-FFF2-40B4-BE49-F238E27FC236}">
              <a16:creationId xmlns:a16="http://schemas.microsoft.com/office/drawing/2014/main" id="{8558055A-3938-0A99-8370-01BFA5189934}"/>
            </a:ext>
          </a:extLst>
        </xdr:cNvPr>
        <xdr:cNvSpPr/>
      </xdr:nvSpPr>
      <xdr:spPr>
        <a:xfrm>
          <a:off x="14276243" y="528204"/>
          <a:ext cx="1806286" cy="6953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別シートの調査票の数字と一致させてください。</a:t>
          </a:r>
        </a:p>
      </xdr:txBody>
    </xdr:sp>
    <xdr:clientData/>
  </xdr:twoCellAnchor>
  <xdr:twoCellAnchor>
    <xdr:from>
      <xdr:col>10</xdr:col>
      <xdr:colOff>86559</xdr:colOff>
      <xdr:row>3</xdr:row>
      <xdr:rowOff>223404</xdr:rowOff>
    </xdr:from>
    <xdr:to>
      <xdr:col>11</xdr:col>
      <xdr:colOff>44161</xdr:colOff>
      <xdr:row>7</xdr:row>
      <xdr:rowOff>135025</xdr:rowOff>
    </xdr:to>
    <xdr:cxnSp macro="">
      <xdr:nvCxnSpPr>
        <xdr:cNvPr id="4" name="直線矢印コネクタ 3">
          <a:extLst>
            <a:ext uri="{FF2B5EF4-FFF2-40B4-BE49-F238E27FC236}">
              <a16:creationId xmlns:a16="http://schemas.microsoft.com/office/drawing/2014/main" id="{D792742F-214D-11CD-3358-089BA457394A}"/>
            </a:ext>
          </a:extLst>
        </xdr:cNvPr>
        <xdr:cNvCxnSpPr>
          <a:stCxn id="3" idx="2"/>
          <a:endCxn id="2" idx="7"/>
        </xdr:cNvCxnSpPr>
      </xdr:nvCxnSpPr>
      <xdr:spPr>
        <a:xfrm flipH="1">
          <a:off x="14326434" y="1223529"/>
          <a:ext cx="852952" cy="864121"/>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2544039</xdr:colOff>
      <xdr:row>16</xdr:row>
      <xdr:rowOff>370609</xdr:rowOff>
    </xdr:from>
    <xdr:to>
      <xdr:col>4</xdr:col>
      <xdr:colOff>121226</xdr:colOff>
      <xdr:row>19</xdr:row>
      <xdr:rowOff>69273</xdr:rowOff>
    </xdr:to>
    <xdr:sp macro="" textlink="">
      <xdr:nvSpPr>
        <xdr:cNvPr id="2" name="円/楕円 1">
          <a:extLst>
            <a:ext uri="{FF2B5EF4-FFF2-40B4-BE49-F238E27FC236}">
              <a16:creationId xmlns:a16="http://schemas.microsoft.com/office/drawing/2014/main" id="{C7F2AF60-D7AA-17C2-83D7-99CE57326AAE}"/>
            </a:ext>
          </a:extLst>
        </xdr:cNvPr>
        <xdr:cNvSpPr/>
      </xdr:nvSpPr>
      <xdr:spPr>
        <a:xfrm>
          <a:off x="5134839" y="4561609"/>
          <a:ext cx="2663537" cy="898814"/>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1002721</xdr:colOff>
      <xdr:row>12</xdr:row>
      <xdr:rowOff>57150</xdr:rowOff>
    </xdr:from>
    <xdr:to>
      <xdr:col>17</xdr:col>
      <xdr:colOff>685800</xdr:colOff>
      <xdr:row>14</xdr:row>
      <xdr:rowOff>66675</xdr:rowOff>
    </xdr:to>
    <xdr:sp macro="" textlink="">
      <xdr:nvSpPr>
        <xdr:cNvPr id="3" name="円/楕円 2">
          <a:extLst>
            <a:ext uri="{FF2B5EF4-FFF2-40B4-BE49-F238E27FC236}">
              <a16:creationId xmlns:a16="http://schemas.microsoft.com/office/drawing/2014/main" id="{D3A7705C-E766-AA96-D1B2-E2715708D894}"/>
            </a:ext>
          </a:extLst>
        </xdr:cNvPr>
        <xdr:cNvSpPr/>
      </xdr:nvSpPr>
      <xdr:spPr>
        <a:xfrm>
          <a:off x="11251621" y="3200400"/>
          <a:ext cx="10446329" cy="56197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744682</xdr:colOff>
      <xdr:row>12</xdr:row>
      <xdr:rowOff>134217</xdr:rowOff>
    </xdr:from>
    <xdr:to>
      <xdr:col>3</xdr:col>
      <xdr:colOff>121227</xdr:colOff>
      <xdr:row>15</xdr:row>
      <xdr:rowOff>50224</xdr:rowOff>
    </xdr:to>
    <xdr:sp macro="" textlink="">
      <xdr:nvSpPr>
        <xdr:cNvPr id="4" name="正方形/長方形 3">
          <a:extLst>
            <a:ext uri="{FF2B5EF4-FFF2-40B4-BE49-F238E27FC236}">
              <a16:creationId xmlns:a16="http://schemas.microsoft.com/office/drawing/2014/main" id="{4063BF56-BA78-D694-C085-B23D73ECF520}"/>
            </a:ext>
          </a:extLst>
        </xdr:cNvPr>
        <xdr:cNvSpPr/>
      </xdr:nvSpPr>
      <xdr:spPr>
        <a:xfrm>
          <a:off x="3335482" y="3277467"/>
          <a:ext cx="2186420" cy="71610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同一施設が、複数の事業（この場合はＡとＣ）を行う場合は、２行に分けて記載。</a:t>
          </a:r>
        </a:p>
      </xdr:txBody>
    </xdr:sp>
    <xdr:clientData/>
  </xdr:twoCellAnchor>
  <xdr:twoCellAnchor>
    <xdr:from>
      <xdr:col>2</xdr:col>
      <xdr:colOff>1835728</xdr:colOff>
      <xdr:row>15</xdr:row>
      <xdr:rowOff>59749</xdr:rowOff>
    </xdr:from>
    <xdr:to>
      <xdr:col>3</xdr:col>
      <xdr:colOff>126784</xdr:colOff>
      <xdr:row>17</xdr:row>
      <xdr:rowOff>58932</xdr:rowOff>
    </xdr:to>
    <xdr:cxnSp macro="">
      <xdr:nvCxnSpPr>
        <xdr:cNvPr id="5" name="直線矢印コネクタ 4">
          <a:extLst>
            <a:ext uri="{FF2B5EF4-FFF2-40B4-BE49-F238E27FC236}">
              <a16:creationId xmlns:a16="http://schemas.microsoft.com/office/drawing/2014/main" id="{31DBDD6E-7866-7AC5-C193-5EA006F2BD8B}"/>
            </a:ext>
          </a:extLst>
        </xdr:cNvPr>
        <xdr:cNvCxnSpPr>
          <a:stCxn id="4" idx="2"/>
          <a:endCxn id="2" idx="1"/>
        </xdr:cNvCxnSpPr>
      </xdr:nvCxnSpPr>
      <xdr:spPr>
        <a:xfrm>
          <a:off x="4426528" y="4003099"/>
          <a:ext cx="1100931" cy="684983"/>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190500</xdr:colOff>
      <xdr:row>5</xdr:row>
      <xdr:rowOff>82261</xdr:rowOff>
    </xdr:from>
    <xdr:to>
      <xdr:col>11</xdr:col>
      <xdr:colOff>923925</xdr:colOff>
      <xdr:row>8</xdr:row>
      <xdr:rowOff>67541</xdr:rowOff>
    </xdr:to>
    <xdr:sp macro="" textlink="">
      <xdr:nvSpPr>
        <xdr:cNvPr id="6" name="正方形/長方形 5">
          <a:extLst>
            <a:ext uri="{FF2B5EF4-FFF2-40B4-BE49-F238E27FC236}">
              <a16:creationId xmlns:a16="http://schemas.microsoft.com/office/drawing/2014/main" id="{48F2CFEF-FDC2-7C8D-37EE-48C3C34F844E}"/>
            </a:ext>
          </a:extLst>
        </xdr:cNvPr>
        <xdr:cNvSpPr/>
      </xdr:nvSpPr>
      <xdr:spPr>
        <a:xfrm>
          <a:off x="13668375" y="1558636"/>
          <a:ext cx="1809750" cy="69965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別シートの調査票の数字と一致させてください。</a:t>
          </a:r>
        </a:p>
      </xdr:txBody>
    </xdr:sp>
    <xdr:clientData/>
  </xdr:twoCellAnchor>
  <xdr:twoCellAnchor>
    <xdr:from>
      <xdr:col>11</xdr:col>
      <xdr:colOff>19050</xdr:colOff>
      <xdr:row>8</xdr:row>
      <xdr:rowOff>67541</xdr:rowOff>
    </xdr:from>
    <xdr:to>
      <xdr:col>12</xdr:col>
      <xdr:colOff>844261</xdr:colOff>
      <xdr:row>12</xdr:row>
      <xdr:rowOff>57150</xdr:rowOff>
    </xdr:to>
    <xdr:cxnSp macro="">
      <xdr:nvCxnSpPr>
        <xdr:cNvPr id="7" name="直線矢印コネクタ 6">
          <a:extLst>
            <a:ext uri="{FF2B5EF4-FFF2-40B4-BE49-F238E27FC236}">
              <a16:creationId xmlns:a16="http://schemas.microsoft.com/office/drawing/2014/main" id="{F1E62515-8995-3DFC-D112-6EB72FDB3FF9}"/>
            </a:ext>
          </a:extLst>
        </xdr:cNvPr>
        <xdr:cNvCxnSpPr>
          <a:stCxn id="6" idx="2"/>
          <a:endCxn id="3" idx="0"/>
        </xdr:cNvCxnSpPr>
      </xdr:nvCxnSpPr>
      <xdr:spPr>
        <a:xfrm>
          <a:off x="14573250" y="2258291"/>
          <a:ext cx="1901536" cy="942109"/>
        </a:xfrm>
        <a:prstGeom prst="straightConnector1">
          <a:avLst/>
        </a:prstGeom>
        <a:ln w="28575">
          <a:tailEnd type="arrow"/>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DC15-6CC4-4129-BB2D-BE122710E779}">
  <sheetPr>
    <pageSetUpPr fitToPage="1"/>
  </sheetPr>
  <dimension ref="A1:AA367"/>
  <sheetViews>
    <sheetView tabSelected="1" view="pageBreakPreview" zoomScaleNormal="100" zoomScaleSheetLayoutView="100" workbookViewId="0">
      <selection activeCell="P3" sqref="P3"/>
    </sheetView>
  </sheetViews>
  <sheetFormatPr defaultRowHeight="13.2"/>
  <cols>
    <col min="1" max="1" width="1.6640625" customWidth="1"/>
    <col min="2" max="2" width="2.21875" customWidth="1"/>
    <col min="3" max="3" width="3.6640625" customWidth="1"/>
    <col min="4" max="4" width="47.44140625" customWidth="1"/>
    <col min="5" max="5" width="8.109375" customWidth="1"/>
    <col min="6" max="6" width="5.6640625" customWidth="1"/>
    <col min="7" max="7" width="8.109375" customWidth="1"/>
    <col min="8" max="8" width="5.6640625" customWidth="1"/>
    <col min="9" max="9" width="11.44140625" customWidth="1"/>
    <col min="10" max="10" width="6.21875" customWidth="1"/>
    <col min="11" max="11" width="17.77734375" customWidth="1"/>
    <col min="12" max="13" width="19" customWidth="1"/>
    <col min="14" max="14" width="11.21875" bestFit="1" customWidth="1"/>
    <col min="17" max="17" width="11" bestFit="1" customWidth="1"/>
    <col min="18" max="19" width="12.33203125" customWidth="1"/>
    <col min="20" max="21" width="19" customWidth="1"/>
    <col min="22" max="22" width="11.21875" bestFit="1" customWidth="1"/>
    <col min="25" max="25" width="11" bestFit="1" customWidth="1"/>
    <col min="26" max="27" width="12.33203125" customWidth="1"/>
  </cols>
  <sheetData>
    <row r="1" spans="1:27" ht="20.25" customHeight="1">
      <c r="A1" s="422" t="s">
        <v>238</v>
      </c>
      <c r="B1" s="497"/>
      <c r="C1" s="497"/>
      <c r="D1" s="497"/>
      <c r="E1" s="497"/>
      <c r="F1" s="497"/>
      <c r="G1" s="497"/>
      <c r="H1" s="497"/>
      <c r="I1" s="497"/>
      <c r="J1" s="497"/>
      <c r="K1" s="497"/>
      <c r="L1" s="22"/>
      <c r="T1" s="22"/>
    </row>
    <row r="2" spans="1:27" ht="20.25" customHeight="1">
      <c r="A2" s="21"/>
      <c r="B2" s="30"/>
      <c r="C2" s="22"/>
      <c r="D2" s="22"/>
      <c r="E2" s="22"/>
      <c r="F2" s="22"/>
      <c r="G2" s="22"/>
      <c r="H2" s="22"/>
      <c r="I2" s="22"/>
      <c r="J2" s="22"/>
      <c r="K2" s="22"/>
      <c r="L2" s="22"/>
      <c r="T2" s="22"/>
    </row>
    <row r="3" spans="1:27" ht="20.25" customHeight="1">
      <c r="A3" s="5"/>
      <c r="F3" s="424" t="s">
        <v>3</v>
      </c>
      <c r="G3" s="424"/>
      <c r="H3" s="441"/>
      <c r="I3" s="441"/>
      <c r="J3" s="441"/>
      <c r="K3" s="441"/>
      <c r="L3" s="14"/>
      <c r="T3" s="14"/>
    </row>
    <row r="4" spans="1:27" ht="20.25" customHeight="1">
      <c r="A4" s="5"/>
      <c r="C4" s="19"/>
      <c r="F4" s="424" t="s">
        <v>36</v>
      </c>
      <c r="G4" s="424"/>
      <c r="H4" s="441"/>
      <c r="I4" s="441"/>
      <c r="J4" s="441"/>
      <c r="K4" s="441"/>
      <c r="L4" s="14"/>
      <c r="T4" s="14"/>
    </row>
    <row r="5" spans="1:27" ht="20.25" customHeight="1">
      <c r="A5" s="5"/>
      <c r="F5" s="424" t="s">
        <v>37</v>
      </c>
      <c r="G5" s="424"/>
      <c r="H5" s="441"/>
      <c r="I5" s="441"/>
      <c r="J5" s="441"/>
      <c r="K5" s="441"/>
      <c r="L5" s="14"/>
      <c r="T5" s="14"/>
    </row>
    <row r="6" spans="1:27" ht="9.75" customHeight="1">
      <c r="B6" s="6"/>
    </row>
    <row r="7" spans="1:27" ht="18" customHeight="1">
      <c r="B7" s="6" t="s">
        <v>77</v>
      </c>
      <c r="E7" s="426"/>
      <c r="F7" s="426"/>
      <c r="G7" s="426"/>
      <c r="H7" s="498"/>
      <c r="I7" s="498"/>
      <c r="J7" s="498"/>
      <c r="K7" s="17"/>
      <c r="L7" s="17"/>
      <c r="T7" s="17"/>
    </row>
    <row r="8" spans="1:27" ht="15" customHeight="1">
      <c r="K8" s="16" t="s">
        <v>25</v>
      </c>
      <c r="L8" s="16"/>
      <c r="T8" s="16"/>
    </row>
    <row r="9" spans="1:27" ht="19.5" customHeight="1">
      <c r="C9" s="427" t="s">
        <v>47</v>
      </c>
      <c r="D9" s="428"/>
      <c r="E9" s="430" t="s">
        <v>26</v>
      </c>
      <c r="F9" s="430"/>
      <c r="G9" s="430"/>
      <c r="H9" s="431"/>
      <c r="I9" s="432" t="s">
        <v>27</v>
      </c>
      <c r="J9" s="449"/>
      <c r="K9" s="29" t="s">
        <v>28</v>
      </c>
      <c r="L9" s="442" t="s">
        <v>268</v>
      </c>
      <c r="M9" s="443"/>
      <c r="N9" s="443"/>
      <c r="O9" s="443"/>
      <c r="P9" s="443"/>
      <c r="Q9" s="443"/>
      <c r="R9" s="443"/>
      <c r="S9" s="443"/>
      <c r="T9" s="443"/>
      <c r="U9" s="443"/>
      <c r="V9" s="443"/>
      <c r="W9" s="443"/>
      <c r="X9" s="443"/>
      <c r="Y9" s="443"/>
      <c r="Z9" s="443"/>
      <c r="AA9" s="444"/>
    </row>
    <row r="10" spans="1:27" ht="30" customHeight="1">
      <c r="C10" s="405"/>
      <c r="D10" s="429"/>
      <c r="E10" s="418" t="s">
        <v>24</v>
      </c>
      <c r="F10" s="418"/>
      <c r="G10" s="418"/>
      <c r="H10" s="419"/>
      <c r="I10" s="420" t="s">
        <v>62</v>
      </c>
      <c r="J10" s="421"/>
      <c r="K10" s="3" t="s">
        <v>0</v>
      </c>
      <c r="L10" s="57" t="s">
        <v>79</v>
      </c>
      <c r="M10" s="58" t="s">
        <v>80</v>
      </c>
      <c r="N10" s="59" t="s">
        <v>128</v>
      </c>
      <c r="O10" s="59" t="s">
        <v>81</v>
      </c>
      <c r="P10" s="58" t="s">
        <v>82</v>
      </c>
      <c r="Q10" s="59" t="s">
        <v>84</v>
      </c>
      <c r="R10" s="58" t="s">
        <v>83</v>
      </c>
      <c r="S10" s="60" t="s">
        <v>85</v>
      </c>
      <c r="T10" s="61" t="s">
        <v>79</v>
      </c>
      <c r="U10" s="58" t="s">
        <v>80</v>
      </c>
      <c r="V10" s="59" t="s">
        <v>128</v>
      </c>
      <c r="W10" s="59" t="s">
        <v>81</v>
      </c>
      <c r="X10" s="58" t="s">
        <v>82</v>
      </c>
      <c r="Y10" s="59" t="s">
        <v>84</v>
      </c>
      <c r="Z10" s="58" t="s">
        <v>83</v>
      </c>
      <c r="AA10" s="60" t="s">
        <v>85</v>
      </c>
    </row>
    <row r="11" spans="1:27" ht="18" customHeight="1">
      <c r="C11" s="40" t="s">
        <v>78</v>
      </c>
      <c r="D11" s="34"/>
      <c r="E11" s="35"/>
      <c r="F11" s="35"/>
      <c r="G11" s="35"/>
      <c r="H11" s="36"/>
      <c r="I11" s="37"/>
      <c r="J11" s="38"/>
      <c r="K11" s="39"/>
      <c r="L11" s="71"/>
      <c r="M11" s="62"/>
      <c r="N11" s="62"/>
      <c r="O11" s="62"/>
      <c r="P11" s="62"/>
      <c r="Q11" s="62"/>
      <c r="R11" s="62"/>
      <c r="S11" s="63"/>
      <c r="T11" s="68"/>
      <c r="U11" s="62"/>
      <c r="V11" s="62"/>
      <c r="W11" s="62"/>
      <c r="X11" s="62"/>
      <c r="Y11" s="62"/>
      <c r="Z11" s="62"/>
      <c r="AA11" s="63"/>
    </row>
    <row r="12" spans="1:27" ht="18" customHeight="1">
      <c r="C12" s="406"/>
      <c r="D12" s="32" t="s">
        <v>67</v>
      </c>
      <c r="E12" s="20"/>
      <c r="F12" s="9" t="s">
        <v>22</v>
      </c>
      <c r="G12" s="20"/>
      <c r="H12" s="9" t="s">
        <v>23</v>
      </c>
      <c r="I12" s="158">
        <v>5960</v>
      </c>
      <c r="J12" s="9" t="s">
        <v>2</v>
      </c>
      <c r="K12" s="18">
        <f>G12*I12</f>
        <v>0</v>
      </c>
      <c r="L12" s="69"/>
      <c r="M12" s="64"/>
      <c r="N12" s="64"/>
      <c r="O12" s="64"/>
      <c r="P12" s="64"/>
      <c r="Q12" s="64"/>
      <c r="R12" s="64"/>
      <c r="S12" s="65"/>
      <c r="T12" s="69"/>
      <c r="U12" s="64"/>
      <c r="V12" s="64"/>
      <c r="W12" s="64"/>
      <c r="X12" s="64"/>
      <c r="Y12" s="64"/>
      <c r="Z12" s="64"/>
      <c r="AA12" s="65"/>
    </row>
    <row r="13" spans="1:27" ht="30" customHeight="1">
      <c r="C13" s="406"/>
      <c r="D13" s="32" t="s">
        <v>68</v>
      </c>
      <c r="E13" s="20"/>
      <c r="F13" s="9" t="s">
        <v>22</v>
      </c>
      <c r="G13" s="20"/>
      <c r="H13" s="9" t="s">
        <v>23</v>
      </c>
      <c r="I13" s="158">
        <v>5960</v>
      </c>
      <c r="J13" s="9" t="s">
        <v>2</v>
      </c>
      <c r="K13" s="18">
        <f>G13*I13</f>
        <v>0</v>
      </c>
      <c r="L13" s="69"/>
      <c r="M13" s="64"/>
      <c r="N13" s="64"/>
      <c r="O13" s="64"/>
      <c r="P13" s="64"/>
      <c r="Q13" s="64"/>
      <c r="R13" s="64"/>
      <c r="S13" s="65"/>
      <c r="T13" s="69"/>
      <c r="U13" s="64"/>
      <c r="V13" s="64"/>
      <c r="W13" s="64"/>
      <c r="X13" s="64"/>
      <c r="Y13" s="64"/>
      <c r="Z13" s="64"/>
      <c r="AA13" s="65"/>
    </row>
    <row r="14" spans="1:27" ht="18" customHeight="1">
      <c r="C14" s="406"/>
      <c r="D14" s="1" t="s">
        <v>4</v>
      </c>
      <c r="E14" s="433"/>
      <c r="F14" s="433"/>
      <c r="G14" s="433"/>
      <c r="H14" s="9" t="s">
        <v>22</v>
      </c>
      <c r="I14" s="158">
        <v>74600</v>
      </c>
      <c r="J14" s="8" t="s">
        <v>2</v>
      </c>
      <c r="K14" s="18">
        <f>E14*I14</f>
        <v>0</v>
      </c>
      <c r="L14" s="69"/>
      <c r="M14" s="64"/>
      <c r="N14" s="64"/>
      <c r="O14" s="64"/>
      <c r="P14" s="64"/>
      <c r="Q14" s="64"/>
      <c r="R14" s="64"/>
      <c r="S14" s="65"/>
      <c r="T14" s="69"/>
      <c r="U14" s="64"/>
      <c r="V14" s="64"/>
      <c r="W14" s="64"/>
      <c r="X14" s="64"/>
      <c r="Y14" s="64"/>
      <c r="Z14" s="64"/>
      <c r="AA14" s="65"/>
    </row>
    <row r="15" spans="1:27" ht="18" customHeight="1">
      <c r="C15" s="406"/>
      <c r="D15" s="1" t="s">
        <v>42</v>
      </c>
      <c r="E15" s="433"/>
      <c r="F15" s="433"/>
      <c r="G15" s="433"/>
      <c r="H15" s="9" t="s">
        <v>22</v>
      </c>
      <c r="I15" s="158">
        <v>74600</v>
      </c>
      <c r="J15" s="9" t="s">
        <v>2</v>
      </c>
      <c r="K15" s="18">
        <f>E15*I15</f>
        <v>0</v>
      </c>
      <c r="L15" s="69"/>
      <c r="M15" s="64"/>
      <c r="N15" s="64"/>
      <c r="O15" s="64"/>
      <c r="P15" s="64"/>
      <c r="Q15" s="64"/>
      <c r="R15" s="64"/>
      <c r="S15" s="65"/>
      <c r="T15" s="69"/>
      <c r="U15" s="64"/>
      <c r="V15" s="64"/>
      <c r="W15" s="64"/>
      <c r="X15" s="64"/>
      <c r="Y15" s="64"/>
      <c r="Z15" s="64"/>
      <c r="AA15" s="65"/>
    </row>
    <row r="16" spans="1:27" ht="18" customHeight="1">
      <c r="C16" s="406"/>
      <c r="D16" s="1" t="s">
        <v>5</v>
      </c>
      <c r="E16" s="20"/>
      <c r="F16" s="9" t="s">
        <v>22</v>
      </c>
      <c r="G16" s="20"/>
      <c r="H16" s="9" t="s">
        <v>23</v>
      </c>
      <c r="I16" s="158">
        <v>3190</v>
      </c>
      <c r="J16" s="8" t="s">
        <v>2</v>
      </c>
      <c r="K16" s="18">
        <f>G16*I16</f>
        <v>0</v>
      </c>
      <c r="L16" s="69"/>
      <c r="M16" s="64"/>
      <c r="N16" s="64"/>
      <c r="O16" s="64"/>
      <c r="P16" s="64"/>
      <c r="Q16" s="64"/>
      <c r="R16" s="64"/>
      <c r="S16" s="65"/>
      <c r="T16" s="69"/>
      <c r="U16" s="64"/>
      <c r="V16" s="64"/>
      <c r="W16" s="64"/>
      <c r="X16" s="64"/>
      <c r="Y16" s="64"/>
      <c r="Z16" s="64"/>
      <c r="AA16" s="65"/>
    </row>
    <row r="17" spans="3:27" ht="30" customHeight="1">
      <c r="C17" s="406"/>
      <c r="D17" s="32" t="s">
        <v>6</v>
      </c>
      <c r="E17" s="20"/>
      <c r="F17" s="9" t="s">
        <v>22</v>
      </c>
      <c r="G17" s="20"/>
      <c r="H17" s="9" t="s">
        <v>23</v>
      </c>
      <c r="I17" s="158">
        <v>5960</v>
      </c>
      <c r="J17" s="8" t="s">
        <v>2</v>
      </c>
      <c r="K17" s="18">
        <f>G17*I17</f>
        <v>0</v>
      </c>
      <c r="L17" s="69"/>
      <c r="M17" s="64"/>
      <c r="N17" s="64"/>
      <c r="O17" s="64"/>
      <c r="P17" s="64"/>
      <c r="Q17" s="64"/>
      <c r="R17" s="64"/>
      <c r="S17" s="65"/>
      <c r="T17" s="69"/>
      <c r="U17" s="64"/>
      <c r="V17" s="64"/>
      <c r="W17" s="64"/>
      <c r="X17" s="64"/>
      <c r="Y17" s="64"/>
      <c r="Z17" s="64"/>
      <c r="AA17" s="65"/>
    </row>
    <row r="18" spans="3:27" ht="18" customHeight="1">
      <c r="C18" s="406"/>
      <c r="D18" s="1" t="s">
        <v>7</v>
      </c>
      <c r="E18" s="20"/>
      <c r="F18" s="9" t="s">
        <v>22</v>
      </c>
      <c r="G18" s="20"/>
      <c r="H18" s="9" t="s">
        <v>23</v>
      </c>
      <c r="I18" s="158">
        <v>2390</v>
      </c>
      <c r="J18" s="8" t="s">
        <v>2</v>
      </c>
      <c r="K18" s="18">
        <f>G18*I18</f>
        <v>0</v>
      </c>
      <c r="L18" s="69"/>
      <c r="M18" s="64"/>
      <c r="N18" s="64"/>
      <c r="O18" s="64"/>
      <c r="P18" s="64"/>
      <c r="Q18" s="64"/>
      <c r="R18" s="64"/>
      <c r="S18" s="65"/>
      <c r="T18" s="69"/>
      <c r="U18" s="64"/>
      <c r="V18" s="64"/>
      <c r="W18" s="64"/>
      <c r="X18" s="64"/>
      <c r="Y18" s="64"/>
      <c r="Z18" s="64"/>
      <c r="AA18" s="65"/>
    </row>
    <row r="19" spans="3:27" ht="18" customHeight="1">
      <c r="C19" s="406"/>
      <c r="D19" s="1" t="s">
        <v>9</v>
      </c>
      <c r="E19" s="433"/>
      <c r="F19" s="433"/>
      <c r="G19" s="433"/>
      <c r="H19" s="9" t="s">
        <v>22</v>
      </c>
      <c r="I19" s="158">
        <v>44700</v>
      </c>
      <c r="J19" s="8" t="s">
        <v>2</v>
      </c>
      <c r="K19" s="18">
        <f>E19*I19</f>
        <v>0</v>
      </c>
      <c r="L19" s="69"/>
      <c r="M19" s="64"/>
      <c r="N19" s="64"/>
      <c r="O19" s="64"/>
      <c r="P19" s="64"/>
      <c r="Q19" s="64"/>
      <c r="R19" s="64"/>
      <c r="S19" s="65"/>
      <c r="T19" s="69"/>
      <c r="U19" s="64"/>
      <c r="V19" s="64"/>
      <c r="W19" s="64"/>
      <c r="X19" s="64"/>
      <c r="Y19" s="64"/>
      <c r="Z19" s="64"/>
      <c r="AA19" s="65"/>
    </row>
    <row r="20" spans="3:27" ht="18" customHeight="1">
      <c r="C20" s="406"/>
      <c r="D20" s="1" t="s">
        <v>11</v>
      </c>
      <c r="E20" s="433"/>
      <c r="F20" s="433"/>
      <c r="G20" s="433"/>
      <c r="H20" s="9" t="s">
        <v>22</v>
      </c>
      <c r="I20" s="158">
        <v>44700</v>
      </c>
      <c r="J20" s="9" t="s">
        <v>2</v>
      </c>
      <c r="K20" s="18">
        <f t="shared" ref="K20:K26" si="0">E20*I20</f>
        <v>0</v>
      </c>
      <c r="L20" s="69"/>
      <c r="M20" s="64"/>
      <c r="N20" s="64"/>
      <c r="O20" s="64"/>
      <c r="P20" s="64"/>
      <c r="Q20" s="64"/>
      <c r="R20" s="64"/>
      <c r="S20" s="65"/>
      <c r="T20" s="69"/>
      <c r="U20" s="64"/>
      <c r="V20" s="64"/>
      <c r="W20" s="64"/>
      <c r="X20" s="64"/>
      <c r="Y20" s="64"/>
      <c r="Z20" s="64"/>
      <c r="AA20" s="65"/>
    </row>
    <row r="21" spans="3:27" ht="18" customHeight="1">
      <c r="C21" s="406"/>
      <c r="D21" s="1" t="s">
        <v>13</v>
      </c>
      <c r="E21" s="433"/>
      <c r="F21" s="433"/>
      <c r="G21" s="433"/>
      <c r="H21" s="9" t="s">
        <v>22</v>
      </c>
      <c r="I21" s="158">
        <v>7900</v>
      </c>
      <c r="J21" s="9" t="s">
        <v>2</v>
      </c>
      <c r="K21" s="18">
        <f t="shared" si="0"/>
        <v>0</v>
      </c>
      <c r="L21" s="69"/>
      <c r="M21" s="64"/>
      <c r="N21" s="64"/>
      <c r="O21" s="64"/>
      <c r="P21" s="64"/>
      <c r="Q21" s="64"/>
      <c r="R21" s="64"/>
      <c r="S21" s="65"/>
      <c r="T21" s="69"/>
      <c r="U21" s="64"/>
      <c r="V21" s="64"/>
      <c r="W21" s="64"/>
      <c r="X21" s="64"/>
      <c r="Y21" s="64"/>
      <c r="Z21" s="64"/>
      <c r="AA21" s="65"/>
    </row>
    <row r="22" spans="3:27" ht="18" customHeight="1">
      <c r="C22" s="406"/>
      <c r="D22" s="1" t="s">
        <v>14</v>
      </c>
      <c r="E22" s="433"/>
      <c r="F22" s="433"/>
      <c r="G22" s="433"/>
      <c r="H22" s="9" t="s">
        <v>22</v>
      </c>
      <c r="I22" s="158">
        <v>44700</v>
      </c>
      <c r="J22" s="9" t="s">
        <v>2</v>
      </c>
      <c r="K22" s="18">
        <f t="shared" si="0"/>
        <v>0</v>
      </c>
      <c r="L22" s="69"/>
      <c r="M22" s="64"/>
      <c r="N22" s="64"/>
      <c r="O22" s="64"/>
      <c r="P22" s="64"/>
      <c r="Q22" s="64"/>
      <c r="R22" s="64"/>
      <c r="S22" s="65"/>
      <c r="T22" s="69"/>
      <c r="U22" s="64"/>
      <c r="V22" s="64"/>
      <c r="W22" s="64"/>
      <c r="X22" s="64"/>
      <c r="Y22" s="64"/>
      <c r="Z22" s="64"/>
      <c r="AA22" s="65"/>
    </row>
    <row r="23" spans="3:27" ht="18" customHeight="1">
      <c r="C23" s="406"/>
      <c r="D23" s="1" t="s">
        <v>15</v>
      </c>
      <c r="E23" s="433"/>
      <c r="F23" s="433"/>
      <c r="G23" s="433"/>
      <c r="H23" s="9" t="s">
        <v>22</v>
      </c>
      <c r="I23" s="158">
        <v>16000</v>
      </c>
      <c r="J23" s="9" t="s">
        <v>2</v>
      </c>
      <c r="K23" s="18">
        <f t="shared" si="0"/>
        <v>0</v>
      </c>
      <c r="L23" s="69"/>
      <c r="M23" s="64"/>
      <c r="N23" s="64"/>
      <c r="O23" s="64"/>
      <c r="P23" s="64"/>
      <c r="Q23" s="64"/>
      <c r="R23" s="64"/>
      <c r="S23" s="65"/>
      <c r="T23" s="69"/>
      <c r="U23" s="64"/>
      <c r="V23" s="64"/>
      <c r="W23" s="64"/>
      <c r="X23" s="64"/>
      <c r="Y23" s="64"/>
      <c r="Z23" s="64"/>
      <c r="AA23" s="65"/>
    </row>
    <row r="24" spans="3:27" ht="18" customHeight="1">
      <c r="C24" s="406"/>
      <c r="D24" s="1" t="s">
        <v>16</v>
      </c>
      <c r="E24" s="433"/>
      <c r="F24" s="433"/>
      <c r="G24" s="433"/>
      <c r="H24" s="9" t="s">
        <v>22</v>
      </c>
      <c r="I24" s="158">
        <v>11900</v>
      </c>
      <c r="J24" s="9" t="s">
        <v>2</v>
      </c>
      <c r="K24" s="18">
        <f>E24*I24</f>
        <v>0</v>
      </c>
      <c r="L24" s="69"/>
      <c r="M24" s="64"/>
      <c r="N24" s="64"/>
      <c r="O24" s="64"/>
      <c r="P24" s="64"/>
      <c r="Q24" s="64"/>
      <c r="R24" s="64"/>
      <c r="S24" s="65"/>
      <c r="T24" s="69"/>
      <c r="U24" s="64"/>
      <c r="V24" s="64"/>
      <c r="W24" s="64"/>
      <c r="X24" s="64"/>
      <c r="Y24" s="64"/>
      <c r="Z24" s="64"/>
      <c r="AA24" s="65"/>
    </row>
    <row r="25" spans="3:27" ht="18" customHeight="1">
      <c r="C25" s="406"/>
      <c r="D25" s="1" t="s">
        <v>17</v>
      </c>
      <c r="E25" s="433"/>
      <c r="F25" s="433"/>
      <c r="G25" s="433"/>
      <c r="H25" s="9" t="s">
        <v>22</v>
      </c>
      <c r="I25" s="158">
        <v>1600</v>
      </c>
      <c r="J25" s="9" t="s">
        <v>2</v>
      </c>
      <c r="K25" s="18">
        <f t="shared" si="0"/>
        <v>0</v>
      </c>
      <c r="L25" s="69"/>
      <c r="M25" s="64"/>
      <c r="N25" s="64"/>
      <c r="O25" s="64"/>
      <c r="P25" s="64"/>
      <c r="Q25" s="64"/>
      <c r="R25" s="64"/>
      <c r="S25" s="65"/>
      <c r="T25" s="69"/>
      <c r="U25" s="64"/>
      <c r="V25" s="64"/>
      <c r="W25" s="64"/>
      <c r="X25" s="64"/>
      <c r="Y25" s="64"/>
      <c r="Z25" s="64"/>
      <c r="AA25" s="65"/>
    </row>
    <row r="26" spans="3:27" ht="18" customHeight="1">
      <c r="C26" s="406"/>
      <c r="D26" s="1" t="s">
        <v>18</v>
      </c>
      <c r="E26" s="433"/>
      <c r="F26" s="433"/>
      <c r="G26" s="433"/>
      <c r="H26" s="9" t="s">
        <v>22</v>
      </c>
      <c r="I26" s="158">
        <v>47500</v>
      </c>
      <c r="J26" s="9" t="s">
        <v>2</v>
      </c>
      <c r="K26" s="18">
        <f t="shared" si="0"/>
        <v>0</v>
      </c>
      <c r="L26" s="69"/>
      <c r="M26" s="64"/>
      <c r="N26" s="64"/>
      <c r="O26" s="64"/>
      <c r="P26" s="64"/>
      <c r="Q26" s="64"/>
      <c r="R26" s="64"/>
      <c r="S26" s="65"/>
      <c r="T26" s="69"/>
      <c r="U26" s="64"/>
      <c r="V26" s="64"/>
      <c r="W26" s="64"/>
      <c r="X26" s="64"/>
      <c r="Y26" s="64"/>
      <c r="Z26" s="64"/>
      <c r="AA26" s="65"/>
    </row>
    <row r="27" spans="3:27" ht="18" customHeight="1">
      <c r="C27" s="406"/>
      <c r="D27" s="1" t="s">
        <v>19</v>
      </c>
      <c r="E27" s="20"/>
      <c r="F27" s="9" t="s">
        <v>22</v>
      </c>
      <c r="G27" s="20"/>
      <c r="H27" s="9" t="s">
        <v>23</v>
      </c>
      <c r="I27" s="158">
        <v>1600</v>
      </c>
      <c r="J27" s="9" t="s">
        <v>2</v>
      </c>
      <c r="K27" s="18">
        <f>G27*I27</f>
        <v>0</v>
      </c>
      <c r="L27" s="69"/>
      <c r="M27" s="64"/>
      <c r="N27" s="64"/>
      <c r="O27" s="64"/>
      <c r="P27" s="64"/>
      <c r="Q27" s="64"/>
      <c r="R27" s="64"/>
      <c r="S27" s="65"/>
      <c r="T27" s="69"/>
      <c r="U27" s="64"/>
      <c r="V27" s="64"/>
      <c r="W27" s="64"/>
      <c r="X27" s="64"/>
      <c r="Y27" s="64"/>
      <c r="Z27" s="64"/>
      <c r="AA27" s="65"/>
    </row>
    <row r="28" spans="3:27" ht="18" customHeight="1">
      <c r="C28" s="406"/>
      <c r="D28" s="1" t="s">
        <v>45</v>
      </c>
      <c r="E28" s="433"/>
      <c r="F28" s="433"/>
      <c r="G28" s="433"/>
      <c r="H28" s="9" t="s">
        <v>22</v>
      </c>
      <c r="I28" s="158">
        <v>16000</v>
      </c>
      <c r="J28" s="9" t="s">
        <v>2</v>
      </c>
      <c r="K28" s="18">
        <f>E28*I28</f>
        <v>0</v>
      </c>
      <c r="L28" s="69"/>
      <c r="M28" s="64"/>
      <c r="N28" s="64"/>
      <c r="O28" s="64"/>
      <c r="P28" s="64"/>
      <c r="Q28" s="64"/>
      <c r="R28" s="64"/>
      <c r="S28" s="65"/>
      <c r="T28" s="69"/>
      <c r="U28" s="64"/>
      <c r="V28" s="64"/>
      <c r="W28" s="64"/>
      <c r="X28" s="64"/>
      <c r="Y28" s="64"/>
      <c r="Z28" s="64"/>
      <c r="AA28" s="65"/>
    </row>
    <row r="29" spans="3:27" ht="43.5" customHeight="1">
      <c r="C29" s="407"/>
      <c r="D29" s="155" t="s">
        <v>235</v>
      </c>
      <c r="E29" s="153"/>
      <c r="F29" s="114" t="s">
        <v>22</v>
      </c>
      <c r="G29" s="153"/>
      <c r="H29" s="114" t="s">
        <v>23</v>
      </c>
      <c r="I29" s="159">
        <v>5960</v>
      </c>
      <c r="J29" s="114" t="s">
        <v>2</v>
      </c>
      <c r="K29" s="154">
        <f>G29*I29</f>
        <v>0</v>
      </c>
      <c r="L29" s="115"/>
      <c r="M29" s="116"/>
      <c r="N29" s="116"/>
      <c r="O29" s="116"/>
      <c r="P29" s="116"/>
      <c r="Q29" s="116"/>
      <c r="R29" s="116"/>
      <c r="S29" s="117"/>
      <c r="T29" s="115"/>
      <c r="U29" s="116"/>
      <c r="V29" s="116"/>
      <c r="W29" s="116"/>
      <c r="X29" s="116"/>
      <c r="Y29" s="116"/>
      <c r="Z29" s="116"/>
      <c r="AA29" s="117"/>
    </row>
    <row r="30" spans="3:27" ht="18" customHeight="1">
      <c r="C30" s="434" t="s">
        <v>243</v>
      </c>
      <c r="D30" s="435"/>
      <c r="E30" s="35"/>
      <c r="F30" s="35"/>
      <c r="G30" s="35"/>
      <c r="H30" s="36"/>
      <c r="I30" s="436" t="s">
        <v>244</v>
      </c>
      <c r="J30" s="437"/>
      <c r="K30" s="438"/>
      <c r="L30" s="71"/>
      <c r="M30" s="62"/>
      <c r="N30" s="62"/>
      <c r="O30" s="62"/>
      <c r="P30" s="62"/>
      <c r="Q30" s="62"/>
      <c r="R30" s="62"/>
      <c r="S30" s="63"/>
      <c r="T30" s="68"/>
      <c r="U30" s="62"/>
      <c r="V30" s="62"/>
      <c r="W30" s="62"/>
      <c r="X30" s="62"/>
      <c r="Y30" s="62"/>
      <c r="Z30" s="62"/>
      <c r="AA30" s="63"/>
    </row>
    <row r="31" spans="3:27" ht="18" customHeight="1">
      <c r="C31" s="406"/>
      <c r="D31" s="32" t="s">
        <v>67</v>
      </c>
      <c r="E31" s="20"/>
      <c r="F31" s="9" t="s">
        <v>22</v>
      </c>
      <c r="G31" s="20"/>
      <c r="H31" s="9" t="s">
        <v>23</v>
      </c>
      <c r="I31" s="158">
        <v>5960</v>
      </c>
      <c r="J31" s="9" t="s">
        <v>2</v>
      </c>
      <c r="K31" s="18">
        <f>G31*I31*1.05</f>
        <v>0</v>
      </c>
      <c r="L31" s="69"/>
      <c r="M31" s="64"/>
      <c r="N31" s="64"/>
      <c r="O31" s="64"/>
      <c r="P31" s="64"/>
      <c r="Q31" s="64"/>
      <c r="R31" s="64"/>
      <c r="S31" s="65"/>
      <c r="T31" s="69"/>
      <c r="U31" s="64"/>
      <c r="V31" s="64"/>
      <c r="W31" s="64"/>
      <c r="X31" s="64"/>
      <c r="Y31" s="64"/>
      <c r="Z31" s="64"/>
      <c r="AA31" s="65"/>
    </row>
    <row r="32" spans="3:27" ht="30" customHeight="1">
      <c r="C32" s="406"/>
      <c r="D32" s="32" t="s">
        <v>68</v>
      </c>
      <c r="E32" s="20"/>
      <c r="F32" s="9" t="s">
        <v>22</v>
      </c>
      <c r="G32" s="20"/>
      <c r="H32" s="9" t="s">
        <v>23</v>
      </c>
      <c r="I32" s="158">
        <v>5960</v>
      </c>
      <c r="J32" s="9" t="s">
        <v>2</v>
      </c>
      <c r="K32" s="18">
        <f>G32*I32*1.05</f>
        <v>0</v>
      </c>
      <c r="L32" s="69"/>
      <c r="M32" s="64"/>
      <c r="N32" s="64"/>
      <c r="O32" s="64"/>
      <c r="P32" s="64"/>
      <c r="Q32" s="64"/>
      <c r="R32" s="64"/>
      <c r="S32" s="65"/>
      <c r="T32" s="69"/>
      <c r="U32" s="64"/>
      <c r="V32" s="64"/>
      <c r="W32" s="64"/>
      <c r="X32" s="64"/>
      <c r="Y32" s="64"/>
      <c r="Z32" s="64"/>
      <c r="AA32" s="65"/>
    </row>
    <row r="33" spans="3:27" ht="18" customHeight="1">
      <c r="C33" s="406"/>
      <c r="D33" s="1" t="s">
        <v>4</v>
      </c>
      <c r="E33" s="433"/>
      <c r="F33" s="433"/>
      <c r="G33" s="433"/>
      <c r="H33" s="9" t="s">
        <v>22</v>
      </c>
      <c r="I33" s="158">
        <v>74600</v>
      </c>
      <c r="J33" s="8" t="s">
        <v>2</v>
      </c>
      <c r="K33" s="18">
        <f>E33*I33*1.05</f>
        <v>0</v>
      </c>
      <c r="L33" s="69"/>
      <c r="M33" s="64"/>
      <c r="N33" s="64"/>
      <c r="O33" s="64"/>
      <c r="P33" s="64"/>
      <c r="Q33" s="64"/>
      <c r="R33" s="64"/>
      <c r="S33" s="65"/>
      <c r="T33" s="69"/>
      <c r="U33" s="64"/>
      <c r="V33" s="64"/>
      <c r="W33" s="64"/>
      <c r="X33" s="64"/>
      <c r="Y33" s="64"/>
      <c r="Z33" s="64"/>
      <c r="AA33" s="65"/>
    </row>
    <row r="34" spans="3:27" ht="18" customHeight="1">
      <c r="C34" s="406"/>
      <c r="D34" s="1" t="s">
        <v>42</v>
      </c>
      <c r="E34" s="433"/>
      <c r="F34" s="433"/>
      <c r="G34" s="433"/>
      <c r="H34" s="9" t="s">
        <v>22</v>
      </c>
      <c r="I34" s="158">
        <v>74600</v>
      </c>
      <c r="J34" s="9" t="s">
        <v>2</v>
      </c>
      <c r="K34" s="18">
        <f>E34*I34*1.05</f>
        <v>0</v>
      </c>
      <c r="L34" s="69"/>
      <c r="M34" s="64"/>
      <c r="N34" s="64"/>
      <c r="O34" s="64"/>
      <c r="P34" s="64"/>
      <c r="Q34" s="64"/>
      <c r="R34" s="64"/>
      <c r="S34" s="65"/>
      <c r="T34" s="69"/>
      <c r="U34" s="64"/>
      <c r="V34" s="64"/>
      <c r="W34" s="64"/>
      <c r="X34" s="64"/>
      <c r="Y34" s="64"/>
      <c r="Z34" s="64"/>
      <c r="AA34" s="65"/>
    </row>
    <row r="35" spans="3:27" ht="18" customHeight="1">
      <c r="C35" s="406"/>
      <c r="D35" s="1" t="s">
        <v>5</v>
      </c>
      <c r="E35" s="20"/>
      <c r="F35" s="9" t="s">
        <v>22</v>
      </c>
      <c r="G35" s="20"/>
      <c r="H35" s="9" t="s">
        <v>23</v>
      </c>
      <c r="I35" s="158">
        <v>3190</v>
      </c>
      <c r="J35" s="8" t="s">
        <v>2</v>
      </c>
      <c r="K35" s="18">
        <f>G35*I35*1.05</f>
        <v>0</v>
      </c>
      <c r="L35" s="69"/>
      <c r="M35" s="64"/>
      <c r="N35" s="64"/>
      <c r="O35" s="64"/>
      <c r="P35" s="64"/>
      <c r="Q35" s="64"/>
      <c r="R35" s="64"/>
      <c r="S35" s="65"/>
      <c r="T35" s="69"/>
      <c r="U35" s="64"/>
      <c r="V35" s="64"/>
      <c r="W35" s="64"/>
      <c r="X35" s="64"/>
      <c r="Y35" s="64"/>
      <c r="Z35" s="64"/>
      <c r="AA35" s="65"/>
    </row>
    <row r="36" spans="3:27" ht="30" customHeight="1">
      <c r="C36" s="406"/>
      <c r="D36" s="32" t="s">
        <v>6</v>
      </c>
      <c r="E36" s="20"/>
      <c r="F36" s="9" t="s">
        <v>22</v>
      </c>
      <c r="G36" s="20"/>
      <c r="H36" s="9" t="s">
        <v>23</v>
      </c>
      <c r="I36" s="158">
        <v>5960</v>
      </c>
      <c r="J36" s="8" t="s">
        <v>2</v>
      </c>
      <c r="K36" s="18">
        <f>G36*I36*1.05</f>
        <v>0</v>
      </c>
      <c r="L36" s="69"/>
      <c r="M36" s="64"/>
      <c r="N36" s="64"/>
      <c r="O36" s="64"/>
      <c r="P36" s="64"/>
      <c r="Q36" s="64"/>
      <c r="R36" s="64"/>
      <c r="S36" s="65"/>
      <c r="T36" s="69"/>
      <c r="U36" s="64"/>
      <c r="V36" s="64"/>
      <c r="W36" s="64"/>
      <c r="X36" s="64"/>
      <c r="Y36" s="64"/>
      <c r="Z36" s="64"/>
      <c r="AA36" s="65"/>
    </row>
    <row r="37" spans="3:27" ht="18" customHeight="1">
      <c r="C37" s="406"/>
      <c r="D37" s="1" t="s">
        <v>7</v>
      </c>
      <c r="E37" s="20"/>
      <c r="F37" s="9" t="s">
        <v>22</v>
      </c>
      <c r="G37" s="20"/>
      <c r="H37" s="9" t="s">
        <v>23</v>
      </c>
      <c r="I37" s="158">
        <v>2390</v>
      </c>
      <c r="J37" s="8" t="s">
        <v>2</v>
      </c>
      <c r="K37" s="18">
        <f>G37*I37*1.05</f>
        <v>0</v>
      </c>
      <c r="L37" s="69"/>
      <c r="M37" s="64"/>
      <c r="N37" s="64"/>
      <c r="O37" s="64"/>
      <c r="P37" s="64"/>
      <c r="Q37" s="64"/>
      <c r="R37" s="64"/>
      <c r="S37" s="65"/>
      <c r="T37" s="69"/>
      <c r="U37" s="64"/>
      <c r="V37" s="64"/>
      <c r="W37" s="64"/>
      <c r="X37" s="64"/>
      <c r="Y37" s="64"/>
      <c r="Z37" s="64"/>
      <c r="AA37" s="65"/>
    </row>
    <row r="38" spans="3:27" ht="18" customHeight="1">
      <c r="C38" s="406"/>
      <c r="D38" s="1" t="s">
        <v>9</v>
      </c>
      <c r="E38" s="433"/>
      <c r="F38" s="433"/>
      <c r="G38" s="433"/>
      <c r="H38" s="9" t="s">
        <v>22</v>
      </c>
      <c r="I38" s="158">
        <v>44700</v>
      </c>
      <c r="J38" s="8" t="s">
        <v>2</v>
      </c>
      <c r="K38" s="18">
        <f t="shared" ref="K38:K45" si="1">E38*I38*1.05</f>
        <v>0</v>
      </c>
      <c r="L38" s="69"/>
      <c r="M38" s="64"/>
      <c r="N38" s="64"/>
      <c r="O38" s="64"/>
      <c r="P38" s="64"/>
      <c r="Q38" s="64"/>
      <c r="R38" s="64"/>
      <c r="S38" s="65"/>
      <c r="T38" s="69"/>
      <c r="U38" s="64"/>
      <c r="V38" s="64"/>
      <c r="W38" s="64"/>
      <c r="X38" s="64"/>
      <c r="Y38" s="64"/>
      <c r="Z38" s="64"/>
      <c r="AA38" s="65"/>
    </row>
    <row r="39" spans="3:27" ht="18" customHeight="1">
      <c r="C39" s="406"/>
      <c r="D39" s="1" t="s">
        <v>11</v>
      </c>
      <c r="E39" s="433"/>
      <c r="F39" s="433"/>
      <c r="G39" s="433"/>
      <c r="H39" s="9" t="s">
        <v>22</v>
      </c>
      <c r="I39" s="158">
        <v>44700</v>
      </c>
      <c r="J39" s="9" t="s">
        <v>2</v>
      </c>
      <c r="K39" s="18">
        <f t="shared" si="1"/>
        <v>0</v>
      </c>
      <c r="L39" s="69"/>
      <c r="M39" s="64"/>
      <c r="N39" s="64"/>
      <c r="O39" s="64"/>
      <c r="P39" s="64"/>
      <c r="Q39" s="64"/>
      <c r="R39" s="64"/>
      <c r="S39" s="65"/>
      <c r="T39" s="69"/>
      <c r="U39" s="64"/>
      <c r="V39" s="64"/>
      <c r="W39" s="64"/>
      <c r="X39" s="64"/>
      <c r="Y39" s="64"/>
      <c r="Z39" s="64"/>
      <c r="AA39" s="65"/>
    </row>
    <row r="40" spans="3:27" ht="18" customHeight="1">
      <c r="C40" s="406"/>
      <c r="D40" s="1" t="s">
        <v>13</v>
      </c>
      <c r="E40" s="433"/>
      <c r="F40" s="433"/>
      <c r="G40" s="433"/>
      <c r="H40" s="9" t="s">
        <v>22</v>
      </c>
      <c r="I40" s="158">
        <v>7900</v>
      </c>
      <c r="J40" s="9" t="s">
        <v>2</v>
      </c>
      <c r="K40" s="18">
        <f t="shared" si="1"/>
        <v>0</v>
      </c>
      <c r="L40" s="69"/>
      <c r="M40" s="64"/>
      <c r="N40" s="64"/>
      <c r="O40" s="64"/>
      <c r="P40" s="64"/>
      <c r="Q40" s="64"/>
      <c r="R40" s="64"/>
      <c r="S40" s="65"/>
      <c r="T40" s="69"/>
      <c r="U40" s="64"/>
      <c r="V40" s="64"/>
      <c r="W40" s="64"/>
      <c r="X40" s="64"/>
      <c r="Y40" s="64"/>
      <c r="Z40" s="64"/>
      <c r="AA40" s="65"/>
    </row>
    <row r="41" spans="3:27" ht="18" customHeight="1">
      <c r="C41" s="406"/>
      <c r="D41" s="1" t="s">
        <v>14</v>
      </c>
      <c r="E41" s="433"/>
      <c r="F41" s="433"/>
      <c r="G41" s="433"/>
      <c r="H41" s="9" t="s">
        <v>22</v>
      </c>
      <c r="I41" s="158">
        <v>44700</v>
      </c>
      <c r="J41" s="9" t="s">
        <v>2</v>
      </c>
      <c r="K41" s="18">
        <f t="shared" si="1"/>
        <v>0</v>
      </c>
      <c r="L41" s="69"/>
      <c r="M41" s="64"/>
      <c r="N41" s="64"/>
      <c r="O41" s="64"/>
      <c r="P41" s="64"/>
      <c r="Q41" s="64"/>
      <c r="R41" s="64"/>
      <c r="S41" s="65"/>
      <c r="T41" s="69"/>
      <c r="U41" s="64"/>
      <c r="V41" s="64"/>
      <c r="W41" s="64"/>
      <c r="X41" s="64"/>
      <c r="Y41" s="64"/>
      <c r="Z41" s="64"/>
      <c r="AA41" s="65"/>
    </row>
    <row r="42" spans="3:27" ht="18" customHeight="1">
      <c r="C42" s="406"/>
      <c r="D42" s="1" t="s">
        <v>15</v>
      </c>
      <c r="E42" s="433"/>
      <c r="F42" s="433"/>
      <c r="G42" s="433"/>
      <c r="H42" s="9" t="s">
        <v>22</v>
      </c>
      <c r="I42" s="158">
        <v>16000</v>
      </c>
      <c r="J42" s="9" t="s">
        <v>2</v>
      </c>
      <c r="K42" s="18">
        <f t="shared" si="1"/>
        <v>0</v>
      </c>
      <c r="L42" s="69"/>
      <c r="M42" s="64"/>
      <c r="N42" s="64"/>
      <c r="O42" s="64"/>
      <c r="P42" s="64"/>
      <c r="Q42" s="64"/>
      <c r="R42" s="64"/>
      <c r="S42" s="65"/>
      <c r="T42" s="69"/>
      <c r="U42" s="64"/>
      <c r="V42" s="64"/>
      <c r="W42" s="64"/>
      <c r="X42" s="64"/>
      <c r="Y42" s="64"/>
      <c r="Z42" s="64"/>
      <c r="AA42" s="65"/>
    </row>
    <row r="43" spans="3:27" ht="18" customHeight="1">
      <c r="C43" s="406"/>
      <c r="D43" s="1" t="s">
        <v>16</v>
      </c>
      <c r="E43" s="433"/>
      <c r="F43" s="433"/>
      <c r="G43" s="433"/>
      <c r="H43" s="9" t="s">
        <v>22</v>
      </c>
      <c r="I43" s="158">
        <v>11900</v>
      </c>
      <c r="J43" s="9" t="s">
        <v>2</v>
      </c>
      <c r="K43" s="18">
        <f t="shared" si="1"/>
        <v>0</v>
      </c>
      <c r="L43" s="69"/>
      <c r="M43" s="64"/>
      <c r="N43" s="64"/>
      <c r="O43" s="64"/>
      <c r="P43" s="64"/>
      <c r="Q43" s="64"/>
      <c r="R43" s="64"/>
      <c r="S43" s="65"/>
      <c r="T43" s="69"/>
      <c r="U43" s="64"/>
      <c r="V43" s="64"/>
      <c r="W43" s="64"/>
      <c r="X43" s="64"/>
      <c r="Y43" s="64"/>
      <c r="Z43" s="64"/>
      <c r="AA43" s="65"/>
    </row>
    <row r="44" spans="3:27" ht="18" customHeight="1">
      <c r="C44" s="406"/>
      <c r="D44" s="1" t="s">
        <v>17</v>
      </c>
      <c r="E44" s="433"/>
      <c r="F44" s="433"/>
      <c r="G44" s="433"/>
      <c r="H44" s="9" t="s">
        <v>22</v>
      </c>
      <c r="I44" s="158">
        <v>1600</v>
      </c>
      <c r="J44" s="9" t="s">
        <v>2</v>
      </c>
      <c r="K44" s="18">
        <f t="shared" si="1"/>
        <v>0</v>
      </c>
      <c r="L44" s="69"/>
      <c r="M44" s="64"/>
      <c r="N44" s="64"/>
      <c r="O44" s="64"/>
      <c r="P44" s="64"/>
      <c r="Q44" s="64"/>
      <c r="R44" s="64"/>
      <c r="S44" s="65"/>
      <c r="T44" s="69"/>
      <c r="U44" s="64"/>
      <c r="V44" s="64"/>
      <c r="W44" s="64"/>
      <c r="X44" s="64"/>
      <c r="Y44" s="64"/>
      <c r="Z44" s="64"/>
      <c r="AA44" s="65"/>
    </row>
    <row r="45" spans="3:27" ht="18" customHeight="1">
      <c r="C45" s="406"/>
      <c r="D45" s="1" t="s">
        <v>18</v>
      </c>
      <c r="E45" s="433"/>
      <c r="F45" s="433"/>
      <c r="G45" s="433"/>
      <c r="H45" s="9" t="s">
        <v>22</v>
      </c>
      <c r="I45" s="158">
        <v>47500</v>
      </c>
      <c r="J45" s="9" t="s">
        <v>2</v>
      </c>
      <c r="K45" s="18">
        <f t="shared" si="1"/>
        <v>0</v>
      </c>
      <c r="L45" s="69"/>
      <c r="M45" s="64"/>
      <c r="N45" s="64"/>
      <c r="O45" s="64"/>
      <c r="P45" s="64"/>
      <c r="Q45" s="64"/>
      <c r="R45" s="64"/>
      <c r="S45" s="65"/>
      <c r="T45" s="69"/>
      <c r="U45" s="64"/>
      <c r="V45" s="64"/>
      <c r="W45" s="64"/>
      <c r="X45" s="64"/>
      <c r="Y45" s="64"/>
      <c r="Z45" s="64"/>
      <c r="AA45" s="65"/>
    </row>
    <row r="46" spans="3:27" ht="18" customHeight="1">
      <c r="C46" s="406"/>
      <c r="D46" s="1" t="s">
        <v>19</v>
      </c>
      <c r="E46" s="20"/>
      <c r="F46" s="9" t="s">
        <v>22</v>
      </c>
      <c r="G46" s="20"/>
      <c r="H46" s="9" t="s">
        <v>23</v>
      </c>
      <c r="I46" s="158">
        <v>1600</v>
      </c>
      <c r="J46" s="9" t="s">
        <v>2</v>
      </c>
      <c r="K46" s="18">
        <f>G46*I46*1.05</f>
        <v>0</v>
      </c>
      <c r="L46" s="69"/>
      <c r="M46" s="64"/>
      <c r="N46" s="64"/>
      <c r="O46" s="64"/>
      <c r="P46" s="64"/>
      <c r="Q46" s="64"/>
      <c r="R46" s="64"/>
      <c r="S46" s="65"/>
      <c r="T46" s="69"/>
      <c r="U46" s="64"/>
      <c r="V46" s="64"/>
      <c r="W46" s="64"/>
      <c r="X46" s="64"/>
      <c r="Y46" s="64"/>
      <c r="Z46" s="64"/>
      <c r="AA46" s="65"/>
    </row>
    <row r="47" spans="3:27" ht="18" customHeight="1">
      <c r="C47" s="406"/>
      <c r="D47" s="1" t="s">
        <v>45</v>
      </c>
      <c r="E47" s="433"/>
      <c r="F47" s="433"/>
      <c r="G47" s="433"/>
      <c r="H47" s="9" t="s">
        <v>22</v>
      </c>
      <c r="I47" s="158">
        <v>16000</v>
      </c>
      <c r="J47" s="9" t="s">
        <v>2</v>
      </c>
      <c r="K47" s="18">
        <f>E47*I47*1.05</f>
        <v>0</v>
      </c>
      <c r="L47" s="69"/>
      <c r="M47" s="64"/>
      <c r="N47" s="64"/>
      <c r="O47" s="64"/>
      <c r="P47" s="64"/>
      <c r="Q47" s="64"/>
      <c r="R47" s="64"/>
      <c r="S47" s="65"/>
      <c r="T47" s="69"/>
      <c r="U47" s="64"/>
      <c r="V47" s="64"/>
      <c r="W47" s="64"/>
      <c r="X47" s="64"/>
      <c r="Y47" s="64"/>
      <c r="Z47" s="64"/>
      <c r="AA47" s="65"/>
    </row>
    <row r="48" spans="3:27" ht="43.5" customHeight="1">
      <c r="C48" s="407"/>
      <c r="D48" s="155" t="s">
        <v>235</v>
      </c>
      <c r="E48" s="153"/>
      <c r="F48" s="114" t="s">
        <v>22</v>
      </c>
      <c r="G48" s="153"/>
      <c r="H48" s="114" t="s">
        <v>23</v>
      </c>
      <c r="I48" s="159">
        <v>5960</v>
      </c>
      <c r="J48" s="114" t="s">
        <v>2</v>
      </c>
      <c r="K48" s="154">
        <f>G48*I48*1.05</f>
        <v>0</v>
      </c>
      <c r="L48" s="115"/>
      <c r="M48" s="116"/>
      <c r="N48" s="116"/>
      <c r="O48" s="116"/>
      <c r="P48" s="116"/>
      <c r="Q48" s="116"/>
      <c r="R48" s="116"/>
      <c r="S48" s="117"/>
      <c r="T48" s="115"/>
      <c r="U48" s="116"/>
      <c r="V48" s="116"/>
      <c r="W48" s="116"/>
      <c r="X48" s="116"/>
      <c r="Y48" s="116"/>
      <c r="Z48" s="116"/>
      <c r="AA48" s="117"/>
    </row>
    <row r="49" spans="3:27" ht="18" customHeight="1">
      <c r="C49" s="56" t="s">
        <v>86</v>
      </c>
      <c r="D49" s="34"/>
      <c r="E49" s="41"/>
      <c r="F49" s="41"/>
      <c r="G49" s="41"/>
      <c r="H49" s="42"/>
      <c r="I49" s="43"/>
      <c r="J49" s="44"/>
      <c r="K49" s="45"/>
      <c r="L49" s="102"/>
      <c r="M49" s="110"/>
      <c r="N49" s="110"/>
      <c r="O49" s="110"/>
      <c r="P49" s="110"/>
      <c r="Q49" s="110"/>
      <c r="R49" s="110"/>
      <c r="S49" s="111"/>
      <c r="T49" s="103"/>
      <c r="U49" s="110"/>
      <c r="V49" s="110"/>
      <c r="W49" s="110"/>
      <c r="X49" s="110"/>
      <c r="Y49" s="110"/>
      <c r="Z49" s="110"/>
      <c r="AA49" s="111"/>
    </row>
    <row r="50" spans="3:27" ht="18" customHeight="1">
      <c r="C50" s="406"/>
      <c r="D50" s="32" t="s">
        <v>8</v>
      </c>
      <c r="E50" s="433"/>
      <c r="F50" s="433"/>
      <c r="G50" s="433"/>
      <c r="H50" s="9" t="s">
        <v>22</v>
      </c>
      <c r="I50" s="158">
        <v>11900</v>
      </c>
      <c r="J50" s="8" t="s">
        <v>2</v>
      </c>
      <c r="K50" s="18">
        <f>E50*I50</f>
        <v>0</v>
      </c>
      <c r="L50" s="69"/>
      <c r="M50" s="64"/>
      <c r="N50" s="64"/>
      <c r="O50" s="64"/>
      <c r="P50" s="64"/>
      <c r="Q50" s="64"/>
      <c r="R50" s="64"/>
      <c r="S50" s="65"/>
      <c r="T50" s="69"/>
      <c r="U50" s="64"/>
      <c r="V50" s="64"/>
      <c r="W50" s="64"/>
      <c r="X50" s="64"/>
      <c r="Y50" s="64"/>
      <c r="Z50" s="64"/>
      <c r="AA50" s="65"/>
    </row>
    <row r="51" spans="3:27" ht="18" customHeight="1">
      <c r="C51" s="406"/>
      <c r="D51" s="1" t="s">
        <v>10</v>
      </c>
      <c r="E51" s="433"/>
      <c r="F51" s="433"/>
      <c r="G51" s="433"/>
      <c r="H51" s="9" t="s">
        <v>22</v>
      </c>
      <c r="I51" s="158">
        <v>11900</v>
      </c>
      <c r="J51" s="8" t="s">
        <v>2</v>
      </c>
      <c r="K51" s="18">
        <f>E51*I51</f>
        <v>0</v>
      </c>
      <c r="L51" s="69"/>
      <c r="M51" s="64"/>
      <c r="N51" s="64"/>
      <c r="O51" s="64"/>
      <c r="P51" s="64"/>
      <c r="Q51" s="64"/>
      <c r="R51" s="64"/>
      <c r="S51" s="65"/>
      <c r="T51" s="69"/>
      <c r="U51" s="64"/>
      <c r="V51" s="64"/>
      <c r="W51" s="64"/>
      <c r="X51" s="64"/>
      <c r="Y51" s="64"/>
      <c r="Z51" s="64"/>
      <c r="AA51" s="65"/>
    </row>
    <row r="52" spans="3:27" ht="18" customHeight="1">
      <c r="C52" s="406"/>
      <c r="D52" s="1" t="s">
        <v>14</v>
      </c>
      <c r="E52" s="433"/>
      <c r="F52" s="433"/>
      <c r="G52" s="433"/>
      <c r="H52" s="9" t="s">
        <v>22</v>
      </c>
      <c r="I52" s="158">
        <v>11900</v>
      </c>
      <c r="J52" s="9" t="s">
        <v>2</v>
      </c>
      <c r="K52" s="18">
        <f>E52*I52</f>
        <v>0</v>
      </c>
      <c r="L52" s="69"/>
      <c r="M52" s="64"/>
      <c r="N52" s="64"/>
      <c r="O52" s="64"/>
      <c r="P52" s="64"/>
      <c r="Q52" s="64"/>
      <c r="R52" s="64"/>
      <c r="S52" s="65"/>
      <c r="T52" s="69"/>
      <c r="U52" s="64"/>
      <c r="V52" s="64"/>
      <c r="W52" s="64"/>
      <c r="X52" s="64"/>
      <c r="Y52" s="64"/>
      <c r="Z52" s="64"/>
      <c r="AA52" s="65"/>
    </row>
    <row r="53" spans="3:27" ht="18" customHeight="1">
      <c r="C53" s="407"/>
      <c r="D53" s="33" t="s">
        <v>15</v>
      </c>
      <c r="E53" s="439"/>
      <c r="F53" s="439"/>
      <c r="G53" s="439"/>
      <c r="H53" s="46" t="s">
        <v>22</v>
      </c>
      <c r="I53" s="160">
        <v>11900</v>
      </c>
      <c r="J53" s="53" t="s">
        <v>2</v>
      </c>
      <c r="K53" s="47">
        <f>E53*I53</f>
        <v>0</v>
      </c>
      <c r="L53" s="70"/>
      <c r="M53" s="66"/>
      <c r="N53" s="66"/>
      <c r="O53" s="66"/>
      <c r="P53" s="66"/>
      <c r="Q53" s="66"/>
      <c r="R53" s="66"/>
      <c r="S53" s="67"/>
      <c r="T53" s="70"/>
      <c r="U53" s="66"/>
      <c r="V53" s="66"/>
      <c r="W53" s="66"/>
      <c r="X53" s="66"/>
      <c r="Y53" s="66"/>
      <c r="Z53" s="66"/>
      <c r="AA53" s="67"/>
    </row>
    <row r="54" spans="3:27" ht="18" customHeight="1">
      <c r="C54" s="268" t="s">
        <v>221</v>
      </c>
      <c r="D54" s="269"/>
      <c r="E54" s="270"/>
      <c r="F54" s="270"/>
      <c r="G54" s="271"/>
      <c r="H54" s="272"/>
      <c r="I54" s="273"/>
      <c r="J54" s="274"/>
      <c r="K54" s="275"/>
      <c r="L54" s="506" t="s">
        <v>143</v>
      </c>
      <c r="M54" s="356"/>
      <c r="N54" s="357"/>
      <c r="O54" s="357"/>
      <c r="P54" s="357"/>
      <c r="Q54" s="357"/>
      <c r="R54" s="357"/>
      <c r="S54" s="357"/>
      <c r="T54" s="108"/>
      <c r="U54" s="357"/>
      <c r="V54" s="357"/>
      <c r="W54" s="357"/>
      <c r="X54" s="357"/>
      <c r="Y54" s="357"/>
      <c r="Z54" s="357"/>
      <c r="AA54" s="357"/>
    </row>
    <row r="55" spans="3:27" ht="18" customHeight="1">
      <c r="C55" s="440"/>
      <c r="D55" s="276" t="s">
        <v>87</v>
      </c>
      <c r="E55" s="277"/>
      <c r="F55" s="278" t="s">
        <v>22</v>
      </c>
      <c r="G55" s="277"/>
      <c r="H55" s="278" t="s">
        <v>91</v>
      </c>
      <c r="I55" s="279">
        <v>1510</v>
      </c>
      <c r="J55" s="280" t="s">
        <v>2</v>
      </c>
      <c r="K55" s="281">
        <f>G55*I55</f>
        <v>0</v>
      </c>
      <c r="L55" s="506"/>
      <c r="M55" s="358"/>
      <c r="T55" s="15"/>
    </row>
    <row r="56" spans="3:27" ht="18" customHeight="1">
      <c r="C56" s="440"/>
      <c r="D56" s="276" t="s">
        <v>72</v>
      </c>
      <c r="E56" s="277"/>
      <c r="F56" s="278" t="s">
        <v>22</v>
      </c>
      <c r="G56" s="277"/>
      <c r="H56" s="278" t="s">
        <v>91</v>
      </c>
      <c r="I56" s="279">
        <v>1510</v>
      </c>
      <c r="J56" s="280" t="s">
        <v>2</v>
      </c>
      <c r="K56" s="281">
        <f>G56*I56</f>
        <v>0</v>
      </c>
      <c r="L56" s="506"/>
      <c r="M56" s="358"/>
      <c r="T56" s="15"/>
    </row>
    <row r="57" spans="3:27" ht="18" customHeight="1">
      <c r="C57" s="440"/>
      <c r="D57" s="282" t="s">
        <v>88</v>
      </c>
      <c r="E57" s="277"/>
      <c r="F57" s="278" t="s">
        <v>22</v>
      </c>
      <c r="G57" s="277"/>
      <c r="H57" s="278" t="s">
        <v>91</v>
      </c>
      <c r="I57" s="279">
        <v>1510</v>
      </c>
      <c r="J57" s="280" t="s">
        <v>2</v>
      </c>
      <c r="K57" s="281">
        <f>G57*I57</f>
        <v>0</v>
      </c>
      <c r="L57" s="506"/>
      <c r="M57" s="358"/>
      <c r="T57" s="15"/>
    </row>
    <row r="58" spans="3:27" ht="18" customHeight="1">
      <c r="C58" s="440"/>
      <c r="D58" s="282" t="s">
        <v>89</v>
      </c>
      <c r="E58" s="277"/>
      <c r="F58" s="278" t="s">
        <v>22</v>
      </c>
      <c r="G58" s="277"/>
      <c r="H58" s="278" t="s">
        <v>91</v>
      </c>
      <c r="I58" s="279">
        <v>1510</v>
      </c>
      <c r="J58" s="280" t="s">
        <v>2</v>
      </c>
      <c r="K58" s="281">
        <f>G58*I58</f>
        <v>0</v>
      </c>
      <c r="L58" s="506"/>
      <c r="M58" s="358"/>
      <c r="T58" s="15"/>
    </row>
    <row r="59" spans="3:27" ht="18" customHeight="1">
      <c r="C59" s="489"/>
      <c r="D59" s="283" t="s">
        <v>90</v>
      </c>
      <c r="E59" s="284"/>
      <c r="F59" s="285" t="s">
        <v>22</v>
      </c>
      <c r="G59" s="284"/>
      <c r="H59" s="285" t="s">
        <v>91</v>
      </c>
      <c r="I59" s="286">
        <v>1510</v>
      </c>
      <c r="J59" s="287" t="s">
        <v>2</v>
      </c>
      <c r="K59" s="288">
        <f>G59*I59</f>
        <v>0</v>
      </c>
      <c r="L59" s="506"/>
      <c r="M59" s="359"/>
      <c r="N59" s="360"/>
      <c r="O59" s="360"/>
      <c r="P59" s="360"/>
      <c r="Q59" s="360"/>
      <c r="R59" s="360"/>
      <c r="S59" s="360"/>
      <c r="T59" s="361"/>
      <c r="U59" s="360"/>
      <c r="V59" s="360"/>
      <c r="W59" s="360"/>
      <c r="X59" s="360"/>
      <c r="Y59" s="360"/>
      <c r="Z59" s="360"/>
      <c r="AA59" s="360"/>
    </row>
    <row r="60" spans="3:27" ht="18" customHeight="1">
      <c r="C60" s="289" t="s">
        <v>151</v>
      </c>
      <c r="D60" s="290"/>
      <c r="E60" s="291"/>
      <c r="F60" s="291"/>
      <c r="G60" s="292"/>
      <c r="H60" s="293"/>
      <c r="I60" s="294"/>
      <c r="J60" s="295"/>
      <c r="K60" s="296"/>
      <c r="L60" s="362"/>
      <c r="M60" s="357"/>
      <c r="N60" s="357"/>
      <c r="O60" s="357"/>
      <c r="P60" s="357"/>
      <c r="Q60" s="357"/>
      <c r="R60" s="357"/>
      <c r="S60" s="357"/>
      <c r="T60" s="108"/>
      <c r="U60" s="357"/>
      <c r="V60" s="357"/>
      <c r="W60" s="357"/>
      <c r="X60" s="357"/>
      <c r="Y60" s="357"/>
      <c r="Z60" s="357"/>
      <c r="AA60" s="363"/>
    </row>
    <row r="61" spans="3:27" ht="26.4">
      <c r="C61" s="440"/>
      <c r="D61" s="276" t="s">
        <v>152</v>
      </c>
      <c r="E61" s="297"/>
      <c r="F61" s="278" t="s">
        <v>22</v>
      </c>
      <c r="G61" s="297"/>
      <c r="H61" s="278" t="s">
        <v>232</v>
      </c>
      <c r="I61" s="298">
        <v>5960</v>
      </c>
      <c r="J61" s="278" t="s">
        <v>2</v>
      </c>
      <c r="K61" s="299">
        <f>G61*I61</f>
        <v>0</v>
      </c>
      <c r="L61" s="364"/>
      <c r="T61" s="15"/>
      <c r="AA61" s="161"/>
    </row>
    <row r="62" spans="3:27" ht="18" customHeight="1">
      <c r="C62" s="440"/>
      <c r="D62" s="276" t="s">
        <v>72</v>
      </c>
      <c r="E62" s="390"/>
      <c r="F62" s="390"/>
      <c r="G62" s="390"/>
      <c r="H62" s="278" t="s">
        <v>22</v>
      </c>
      <c r="I62" s="298">
        <v>74600</v>
      </c>
      <c r="J62" s="278" t="s">
        <v>2</v>
      </c>
      <c r="K62" s="299">
        <f>E62*I62</f>
        <v>0</v>
      </c>
      <c r="L62" s="364"/>
      <c r="T62" s="15"/>
      <c r="AA62" s="161"/>
    </row>
    <row r="63" spans="3:27" ht="18" customHeight="1">
      <c r="C63" s="440"/>
      <c r="D63" s="282" t="s">
        <v>88</v>
      </c>
      <c r="E63" s="390"/>
      <c r="F63" s="390"/>
      <c r="G63" s="390"/>
      <c r="H63" s="278" t="s">
        <v>22</v>
      </c>
      <c r="I63" s="298">
        <v>74600</v>
      </c>
      <c r="J63" s="278" t="s">
        <v>2</v>
      </c>
      <c r="K63" s="299">
        <f>E63*I63</f>
        <v>0</v>
      </c>
      <c r="L63" s="364"/>
      <c r="T63" s="15"/>
      <c r="AA63" s="161"/>
    </row>
    <row r="64" spans="3:27" ht="18" customHeight="1">
      <c r="C64" s="440"/>
      <c r="D64" s="282" t="s">
        <v>89</v>
      </c>
      <c r="E64" s="297"/>
      <c r="F64" s="278" t="s">
        <v>22</v>
      </c>
      <c r="G64" s="297"/>
      <c r="H64" s="278" t="s">
        <v>232</v>
      </c>
      <c r="I64" s="298">
        <v>3190</v>
      </c>
      <c r="J64" s="278" t="s">
        <v>2</v>
      </c>
      <c r="K64" s="299">
        <f>G64*I64</f>
        <v>0</v>
      </c>
      <c r="L64" s="364"/>
      <c r="T64" s="15"/>
      <c r="AA64" s="161"/>
    </row>
    <row r="65" spans="2:27" ht="18" customHeight="1">
      <c r="C65" s="440"/>
      <c r="D65" s="282" t="s">
        <v>153</v>
      </c>
      <c r="E65" s="297"/>
      <c r="F65" s="278" t="s">
        <v>22</v>
      </c>
      <c r="G65" s="297"/>
      <c r="H65" s="278" t="s">
        <v>232</v>
      </c>
      <c r="I65" s="298">
        <v>5960</v>
      </c>
      <c r="J65" s="278" t="s">
        <v>2</v>
      </c>
      <c r="K65" s="299">
        <f>G65*I65</f>
        <v>0</v>
      </c>
      <c r="L65" s="364"/>
      <c r="T65" s="15"/>
      <c r="AA65" s="161"/>
    </row>
    <row r="66" spans="2:27" ht="39.6">
      <c r="C66" s="440"/>
      <c r="D66" s="300" t="s">
        <v>154</v>
      </c>
      <c r="E66" s="301"/>
      <c r="F66" s="285" t="s">
        <v>22</v>
      </c>
      <c r="G66" s="301"/>
      <c r="H66" s="285" t="s">
        <v>232</v>
      </c>
      <c r="I66" s="302">
        <v>5960</v>
      </c>
      <c r="J66" s="285" t="s">
        <v>2</v>
      </c>
      <c r="K66" s="303">
        <f>G66*I66</f>
        <v>0</v>
      </c>
      <c r="L66" s="365"/>
      <c r="M66" s="360"/>
      <c r="N66" s="360"/>
      <c r="O66" s="360"/>
      <c r="P66" s="360"/>
      <c r="Q66" s="360"/>
      <c r="R66" s="360"/>
      <c r="S66" s="360"/>
      <c r="T66" s="361"/>
      <c r="U66" s="360"/>
      <c r="V66" s="360"/>
      <c r="W66" s="360"/>
      <c r="X66" s="360"/>
      <c r="Y66" s="360"/>
      <c r="Z66" s="360"/>
      <c r="AA66" s="366"/>
    </row>
    <row r="67" spans="2:27" ht="18" customHeight="1">
      <c r="C67" s="304" t="s">
        <v>155</v>
      </c>
      <c r="D67" s="269"/>
      <c r="E67" s="291"/>
      <c r="F67" s="291"/>
      <c r="G67" s="292"/>
      <c r="H67" s="293"/>
      <c r="I67" s="294"/>
      <c r="J67" s="295"/>
      <c r="K67" s="296"/>
      <c r="L67" s="362"/>
      <c r="M67" s="357"/>
      <c r="N67" s="357"/>
      <c r="O67" s="357"/>
      <c r="P67" s="357"/>
      <c r="Q67" s="357"/>
      <c r="R67" s="357"/>
      <c r="S67" s="357"/>
      <c r="T67" s="108"/>
      <c r="U67" s="357"/>
      <c r="V67" s="357"/>
      <c r="W67" s="357"/>
      <c r="X67" s="357"/>
      <c r="Y67" s="357"/>
      <c r="Z67" s="357"/>
      <c r="AA67" s="363"/>
    </row>
    <row r="68" spans="2:27" ht="26.4">
      <c r="C68" s="440"/>
      <c r="D68" s="276" t="s">
        <v>152</v>
      </c>
      <c r="E68" s="297"/>
      <c r="F68" s="278" t="s">
        <v>22</v>
      </c>
      <c r="G68" s="297"/>
      <c r="H68" s="278" t="s">
        <v>232</v>
      </c>
      <c r="I68" s="298">
        <v>5960</v>
      </c>
      <c r="J68" s="278" t="s">
        <v>2</v>
      </c>
      <c r="K68" s="299">
        <f>G68*I68</f>
        <v>0</v>
      </c>
      <c r="L68" s="364"/>
      <c r="T68" s="15"/>
      <c r="AA68" s="161"/>
    </row>
    <row r="69" spans="2:27" ht="18" customHeight="1">
      <c r="C69" s="440"/>
      <c r="D69" s="276" t="s">
        <v>72</v>
      </c>
      <c r="E69" s="390"/>
      <c r="F69" s="390"/>
      <c r="G69" s="390"/>
      <c r="H69" s="278" t="s">
        <v>22</v>
      </c>
      <c r="I69" s="298">
        <v>74600</v>
      </c>
      <c r="J69" s="278" t="s">
        <v>2</v>
      </c>
      <c r="K69" s="299">
        <f>E69*I69</f>
        <v>0</v>
      </c>
      <c r="L69" s="364"/>
      <c r="T69" s="15"/>
      <c r="AA69" s="161"/>
    </row>
    <row r="70" spans="2:27" ht="18" customHeight="1">
      <c r="C70" s="440"/>
      <c r="D70" s="282" t="s">
        <v>88</v>
      </c>
      <c r="E70" s="390"/>
      <c r="F70" s="390"/>
      <c r="G70" s="390"/>
      <c r="H70" s="278" t="s">
        <v>22</v>
      </c>
      <c r="I70" s="298">
        <v>74600</v>
      </c>
      <c r="J70" s="278" t="s">
        <v>2</v>
      </c>
      <c r="K70" s="299">
        <f>E70*I70</f>
        <v>0</v>
      </c>
      <c r="L70" s="364"/>
      <c r="T70" s="15"/>
      <c r="AA70" s="161"/>
    </row>
    <row r="71" spans="2:27" ht="18" customHeight="1">
      <c r="C71" s="440"/>
      <c r="D71" s="282" t="s">
        <v>89</v>
      </c>
      <c r="E71" s="297"/>
      <c r="F71" s="278" t="s">
        <v>22</v>
      </c>
      <c r="G71" s="297"/>
      <c r="H71" s="278" t="s">
        <v>232</v>
      </c>
      <c r="I71" s="298">
        <v>3190</v>
      </c>
      <c r="J71" s="278" t="s">
        <v>2</v>
      </c>
      <c r="K71" s="299">
        <f>G71*I71</f>
        <v>0</v>
      </c>
      <c r="L71" s="364"/>
      <c r="T71" s="15"/>
      <c r="AA71" s="161"/>
    </row>
    <row r="72" spans="2:27" ht="18" customHeight="1">
      <c r="C72" s="440"/>
      <c r="D72" s="282" t="s">
        <v>153</v>
      </c>
      <c r="E72" s="297"/>
      <c r="F72" s="278" t="s">
        <v>22</v>
      </c>
      <c r="G72" s="297"/>
      <c r="H72" s="278" t="s">
        <v>232</v>
      </c>
      <c r="I72" s="298">
        <v>5960</v>
      </c>
      <c r="J72" s="278" t="s">
        <v>2</v>
      </c>
      <c r="K72" s="299">
        <f>G72*I72</f>
        <v>0</v>
      </c>
      <c r="L72" s="364"/>
      <c r="T72" s="15"/>
      <c r="AA72" s="161"/>
    </row>
    <row r="73" spans="2:27" ht="40.200000000000003" thickBot="1">
      <c r="C73" s="440"/>
      <c r="D73" s="276" t="s">
        <v>154</v>
      </c>
      <c r="E73" s="297"/>
      <c r="F73" s="278" t="s">
        <v>22</v>
      </c>
      <c r="G73" s="297"/>
      <c r="H73" s="278" t="s">
        <v>232</v>
      </c>
      <c r="I73" s="298">
        <v>5960</v>
      </c>
      <c r="J73" s="278" t="s">
        <v>2</v>
      </c>
      <c r="K73" s="299">
        <f>G73*I73</f>
        <v>0</v>
      </c>
      <c r="L73" s="364"/>
      <c r="T73" s="15"/>
      <c r="AA73" s="161"/>
    </row>
    <row r="74" spans="2:27" ht="18" customHeight="1" thickBot="1">
      <c r="C74" s="401" t="s">
        <v>35</v>
      </c>
      <c r="D74" s="457"/>
      <c r="E74" s="23"/>
      <c r="F74" s="23"/>
      <c r="G74" s="23"/>
      <c r="H74" s="23"/>
      <c r="I74" s="7"/>
      <c r="J74" s="24"/>
      <c r="K74" s="13">
        <f>SUM(K12:K29,K31:K73)</f>
        <v>0</v>
      </c>
      <c r="L74" s="361"/>
      <c r="M74" s="360"/>
      <c r="N74" s="360"/>
      <c r="O74" s="360"/>
      <c r="P74" s="360"/>
      <c r="Q74" s="360"/>
      <c r="R74" s="360"/>
      <c r="S74" s="360"/>
      <c r="T74" s="361"/>
      <c r="U74" s="360"/>
      <c r="V74" s="360"/>
      <c r="W74" s="360"/>
      <c r="X74" s="360"/>
      <c r="Y74" s="360"/>
      <c r="Z74" s="360"/>
      <c r="AA74" s="366"/>
    </row>
    <row r="75" spans="2:27" ht="9" customHeight="1">
      <c r="C75" s="14"/>
      <c r="D75" s="14"/>
      <c r="E75" s="10"/>
      <c r="F75" s="10"/>
      <c r="G75" s="10"/>
      <c r="H75" s="10"/>
      <c r="I75" s="10"/>
      <c r="J75" s="10"/>
      <c r="K75" s="15"/>
      <c r="L75" s="15"/>
      <c r="T75" s="15"/>
    </row>
    <row r="76" spans="2:27" ht="18" customHeight="1">
      <c r="B76" s="6" t="s">
        <v>92</v>
      </c>
      <c r="E76" s="426"/>
      <c r="F76" s="426"/>
      <c r="G76" s="426"/>
      <c r="H76" s="426"/>
      <c r="I76" s="426"/>
      <c r="J76" s="426"/>
      <c r="K76" s="17"/>
      <c r="L76" s="15"/>
      <c r="T76" s="15"/>
    </row>
    <row r="77" spans="2:27" ht="15" customHeight="1">
      <c r="K77" s="16" t="s">
        <v>25</v>
      </c>
      <c r="L77" s="16"/>
      <c r="T77" s="16"/>
    </row>
    <row r="78" spans="2:27" ht="19.5" customHeight="1">
      <c r="C78" s="427" t="s">
        <v>47</v>
      </c>
      <c r="D78" s="428"/>
      <c r="E78" s="430" t="s">
        <v>29</v>
      </c>
      <c r="F78" s="430"/>
      <c r="G78" s="430"/>
      <c r="H78" s="431"/>
      <c r="I78" s="432" t="s">
        <v>30</v>
      </c>
      <c r="J78" s="449"/>
      <c r="K78" s="29" t="s">
        <v>31</v>
      </c>
      <c r="L78" s="442" t="s">
        <v>268</v>
      </c>
      <c r="M78" s="443"/>
      <c r="N78" s="443"/>
      <c r="O78" s="443"/>
      <c r="P78" s="443"/>
      <c r="Q78" s="443"/>
      <c r="R78" s="443"/>
      <c r="S78" s="443"/>
      <c r="T78" s="443"/>
      <c r="U78" s="443"/>
      <c r="V78" s="443"/>
      <c r="W78" s="443"/>
      <c r="X78" s="443"/>
      <c r="Y78" s="443"/>
      <c r="Z78" s="443"/>
      <c r="AA78" s="444"/>
    </row>
    <row r="79" spans="2:27" ht="30" customHeight="1">
      <c r="C79" s="405"/>
      <c r="D79" s="429"/>
      <c r="E79" s="418" t="s">
        <v>24</v>
      </c>
      <c r="F79" s="418"/>
      <c r="G79" s="418"/>
      <c r="H79" s="419"/>
      <c r="I79" s="420" t="str">
        <f>+$I$10</f>
        <v>補助単価</v>
      </c>
      <c r="J79" s="421"/>
      <c r="K79" s="3" t="s">
        <v>0</v>
      </c>
      <c r="L79" s="57" t="s">
        <v>79</v>
      </c>
      <c r="M79" s="58" t="s">
        <v>80</v>
      </c>
      <c r="N79" s="59" t="s">
        <v>128</v>
      </c>
      <c r="O79" s="59" t="s">
        <v>81</v>
      </c>
      <c r="P79" s="58" t="s">
        <v>82</v>
      </c>
      <c r="Q79" s="59" t="s">
        <v>84</v>
      </c>
      <c r="R79" s="58" t="s">
        <v>83</v>
      </c>
      <c r="S79" s="60" t="s">
        <v>85</v>
      </c>
      <c r="T79" s="61" t="s">
        <v>79</v>
      </c>
      <c r="U79" s="58" t="s">
        <v>80</v>
      </c>
      <c r="V79" s="59" t="s">
        <v>128</v>
      </c>
      <c r="W79" s="59" t="s">
        <v>81</v>
      </c>
      <c r="X79" s="58" t="s">
        <v>82</v>
      </c>
      <c r="Y79" s="59" t="s">
        <v>84</v>
      </c>
      <c r="Z79" s="58" t="s">
        <v>83</v>
      </c>
      <c r="AA79" s="60" t="s">
        <v>85</v>
      </c>
    </row>
    <row r="80" spans="2:27" ht="18" customHeight="1">
      <c r="C80" s="305" t="s">
        <v>93</v>
      </c>
      <c r="D80" s="306"/>
      <c r="E80" s="277"/>
      <c r="F80" s="277"/>
      <c r="G80" s="277"/>
      <c r="H80" s="277"/>
      <c r="I80" s="277"/>
      <c r="J80" s="277"/>
      <c r="K80" s="307"/>
      <c r="L80" s="71"/>
      <c r="M80" s="62"/>
      <c r="N80" s="62"/>
      <c r="O80" s="62"/>
      <c r="P80" s="62"/>
      <c r="Q80" s="62"/>
      <c r="R80" s="62"/>
      <c r="S80" s="63"/>
      <c r="T80" s="68"/>
      <c r="U80" s="62"/>
      <c r="V80" s="62"/>
      <c r="W80" s="62"/>
      <c r="X80" s="62"/>
      <c r="Y80" s="62"/>
      <c r="Z80" s="62"/>
      <c r="AA80" s="63"/>
    </row>
    <row r="81" spans="3:27" ht="18" customHeight="1">
      <c r="C81" s="308"/>
      <c r="D81" s="276" t="s">
        <v>70</v>
      </c>
      <c r="E81" s="277"/>
      <c r="F81" s="278" t="s">
        <v>22</v>
      </c>
      <c r="G81" s="277"/>
      <c r="H81" s="278" t="s">
        <v>91</v>
      </c>
      <c r="I81" s="279">
        <v>1120</v>
      </c>
      <c r="J81" s="278" t="s">
        <v>2</v>
      </c>
      <c r="K81" s="281">
        <f t="shared" ref="K81:K86" si="2">G81*I81</f>
        <v>0</v>
      </c>
      <c r="L81" s="69"/>
      <c r="M81" s="64"/>
      <c r="N81" s="64"/>
      <c r="O81" s="64"/>
      <c r="P81" s="64"/>
      <c r="Q81" s="64"/>
      <c r="R81" s="64"/>
      <c r="S81" s="65"/>
      <c r="T81" s="69"/>
      <c r="U81" s="64"/>
      <c r="V81" s="64"/>
      <c r="W81" s="64"/>
      <c r="X81" s="64"/>
      <c r="Y81" s="64"/>
      <c r="Z81" s="64"/>
      <c r="AA81" s="65"/>
    </row>
    <row r="82" spans="3:27" ht="18" customHeight="1">
      <c r="C82" s="308"/>
      <c r="D82" s="309" t="s">
        <v>71</v>
      </c>
      <c r="E82" s="277"/>
      <c r="F82" s="278" t="s">
        <v>22</v>
      </c>
      <c r="G82" s="277"/>
      <c r="H82" s="278" t="s">
        <v>91</v>
      </c>
      <c r="I82" s="279">
        <v>1120</v>
      </c>
      <c r="J82" s="278" t="s">
        <v>2</v>
      </c>
      <c r="K82" s="281">
        <f>G82*I82</f>
        <v>0</v>
      </c>
      <c r="L82" s="69"/>
      <c r="M82" s="64"/>
      <c r="N82" s="64"/>
      <c r="O82" s="64"/>
      <c r="P82" s="64"/>
      <c r="Q82" s="64"/>
      <c r="R82" s="64"/>
      <c r="S82" s="65"/>
      <c r="T82" s="69"/>
      <c r="U82" s="64"/>
      <c r="V82" s="64"/>
      <c r="W82" s="64"/>
      <c r="X82" s="64"/>
      <c r="Y82" s="64"/>
      <c r="Z82" s="64"/>
      <c r="AA82" s="65"/>
    </row>
    <row r="83" spans="3:27" ht="18" customHeight="1">
      <c r="C83" s="308"/>
      <c r="D83" s="282" t="s">
        <v>72</v>
      </c>
      <c r="E83" s="277"/>
      <c r="F83" s="278" t="s">
        <v>22</v>
      </c>
      <c r="G83" s="277"/>
      <c r="H83" s="278" t="s">
        <v>91</v>
      </c>
      <c r="I83" s="279">
        <v>1120</v>
      </c>
      <c r="J83" s="278" t="s">
        <v>2</v>
      </c>
      <c r="K83" s="281">
        <f t="shared" si="2"/>
        <v>0</v>
      </c>
      <c r="L83" s="69"/>
      <c r="M83" s="64"/>
      <c r="N83" s="64"/>
      <c r="O83" s="64"/>
      <c r="P83" s="64"/>
      <c r="Q83" s="64"/>
      <c r="R83" s="64"/>
      <c r="S83" s="65"/>
      <c r="T83" s="69"/>
      <c r="U83" s="64"/>
      <c r="V83" s="64"/>
      <c r="W83" s="64"/>
      <c r="X83" s="64"/>
      <c r="Y83" s="64"/>
      <c r="Z83" s="64"/>
      <c r="AA83" s="65"/>
    </row>
    <row r="84" spans="3:27" ht="18" customHeight="1">
      <c r="C84" s="308"/>
      <c r="D84" s="282" t="s">
        <v>73</v>
      </c>
      <c r="E84" s="277"/>
      <c r="F84" s="278" t="s">
        <v>22</v>
      </c>
      <c r="G84" s="277"/>
      <c r="H84" s="278" t="s">
        <v>91</v>
      </c>
      <c r="I84" s="279">
        <v>1120</v>
      </c>
      <c r="J84" s="278" t="s">
        <v>2</v>
      </c>
      <c r="K84" s="281">
        <f t="shared" si="2"/>
        <v>0</v>
      </c>
      <c r="L84" s="69"/>
      <c r="M84" s="64"/>
      <c r="N84" s="64"/>
      <c r="O84" s="64"/>
      <c r="P84" s="64"/>
      <c r="Q84" s="64"/>
      <c r="R84" s="64"/>
      <c r="S84" s="65"/>
      <c r="T84" s="69"/>
      <c r="U84" s="64"/>
      <c r="V84" s="64"/>
      <c r="W84" s="64"/>
      <c r="X84" s="64"/>
      <c r="Y84" s="64"/>
      <c r="Z84" s="64"/>
      <c r="AA84" s="65"/>
    </row>
    <row r="85" spans="3:27" ht="30" customHeight="1">
      <c r="C85" s="308"/>
      <c r="D85" s="276" t="s">
        <v>74</v>
      </c>
      <c r="E85" s="277"/>
      <c r="F85" s="278" t="s">
        <v>22</v>
      </c>
      <c r="G85" s="277"/>
      <c r="H85" s="278" t="s">
        <v>91</v>
      </c>
      <c r="I85" s="279">
        <v>1120</v>
      </c>
      <c r="J85" s="278" t="s">
        <v>2</v>
      </c>
      <c r="K85" s="281">
        <f>G85*I85</f>
        <v>0</v>
      </c>
      <c r="L85" s="69"/>
      <c r="M85" s="64"/>
      <c r="N85" s="64"/>
      <c r="O85" s="64"/>
      <c r="P85" s="64"/>
      <c r="Q85" s="64"/>
      <c r="R85" s="64"/>
      <c r="S85" s="65"/>
      <c r="T85" s="69"/>
      <c r="U85" s="64"/>
      <c r="V85" s="64"/>
      <c r="W85" s="64"/>
      <c r="X85" s="64"/>
      <c r="Y85" s="64"/>
      <c r="Z85" s="64"/>
      <c r="AA85" s="65"/>
    </row>
    <row r="86" spans="3:27" ht="18" customHeight="1">
      <c r="C86" s="308"/>
      <c r="D86" s="282" t="s">
        <v>75</v>
      </c>
      <c r="E86" s="277"/>
      <c r="F86" s="278" t="s">
        <v>22</v>
      </c>
      <c r="G86" s="277"/>
      <c r="H86" s="278" t="s">
        <v>91</v>
      </c>
      <c r="I86" s="279">
        <v>1120</v>
      </c>
      <c r="J86" s="278" t="s">
        <v>2</v>
      </c>
      <c r="K86" s="281">
        <f t="shared" si="2"/>
        <v>0</v>
      </c>
      <c r="L86" s="69"/>
      <c r="M86" s="64"/>
      <c r="N86" s="64"/>
      <c r="O86" s="64"/>
      <c r="P86" s="64"/>
      <c r="Q86" s="64"/>
      <c r="R86" s="64"/>
      <c r="S86" s="65"/>
      <c r="T86" s="69"/>
      <c r="U86" s="64"/>
      <c r="V86" s="64"/>
      <c r="W86" s="64"/>
      <c r="X86" s="64"/>
      <c r="Y86" s="64"/>
      <c r="Z86" s="64"/>
      <c r="AA86" s="65"/>
    </row>
    <row r="87" spans="3:27" ht="45" customHeight="1">
      <c r="C87" s="308"/>
      <c r="D87" s="276" t="s">
        <v>94</v>
      </c>
      <c r="E87" s="277"/>
      <c r="F87" s="278" t="s">
        <v>22</v>
      </c>
      <c r="G87" s="277"/>
      <c r="H87" s="278" t="s">
        <v>91</v>
      </c>
      <c r="I87" s="279">
        <v>1120</v>
      </c>
      <c r="J87" s="278" t="s">
        <v>2</v>
      </c>
      <c r="K87" s="281">
        <f>G87*I87</f>
        <v>0</v>
      </c>
      <c r="L87" s="69"/>
      <c r="M87" s="64"/>
      <c r="N87" s="64"/>
      <c r="O87" s="64"/>
      <c r="P87" s="64"/>
      <c r="Q87" s="64"/>
      <c r="R87" s="64"/>
      <c r="S87" s="65"/>
      <c r="T87" s="69"/>
      <c r="U87" s="64"/>
      <c r="V87" s="64"/>
      <c r="W87" s="64"/>
      <c r="X87" s="64"/>
      <c r="Y87" s="64"/>
      <c r="Z87" s="64"/>
      <c r="AA87" s="65"/>
    </row>
    <row r="88" spans="3:27" ht="30" customHeight="1">
      <c r="C88" s="310"/>
      <c r="D88" s="311" t="s">
        <v>76</v>
      </c>
      <c r="E88" s="505"/>
      <c r="F88" s="505"/>
      <c r="G88" s="505"/>
      <c r="H88" s="285" t="s">
        <v>22</v>
      </c>
      <c r="I88" s="286">
        <v>5610</v>
      </c>
      <c r="J88" s="285" t="s">
        <v>2</v>
      </c>
      <c r="K88" s="288">
        <f>E88*I88</f>
        <v>0</v>
      </c>
      <c r="L88" s="70"/>
      <c r="M88" s="66"/>
      <c r="N88" s="66"/>
      <c r="O88" s="66"/>
      <c r="P88" s="66"/>
      <c r="Q88" s="66"/>
      <c r="R88" s="66"/>
      <c r="S88" s="67"/>
      <c r="T88" s="70"/>
      <c r="U88" s="66"/>
      <c r="V88" s="66"/>
      <c r="W88" s="66"/>
      <c r="X88" s="66"/>
      <c r="Y88" s="66"/>
      <c r="Z88" s="66"/>
      <c r="AA88" s="67"/>
    </row>
    <row r="89" spans="3:27" ht="18" customHeight="1">
      <c r="C89" s="4" t="s">
        <v>125</v>
      </c>
      <c r="D89" s="2"/>
      <c r="E89" s="52"/>
      <c r="F89" s="52"/>
      <c r="G89" s="52"/>
      <c r="H89" s="52"/>
      <c r="I89" s="52"/>
      <c r="J89" s="52"/>
      <c r="K89" s="54"/>
      <c r="L89" s="112"/>
      <c r="M89" s="110"/>
      <c r="N89" s="110"/>
      <c r="O89" s="110"/>
      <c r="P89" s="110"/>
      <c r="Q89" s="110"/>
      <c r="R89" s="110"/>
      <c r="S89" s="111"/>
      <c r="T89" s="112"/>
      <c r="U89" s="110"/>
      <c r="V89" s="110"/>
      <c r="W89" s="110"/>
      <c r="X89" s="110"/>
      <c r="Y89" s="110"/>
      <c r="Z89" s="110"/>
      <c r="AA89" s="111"/>
    </row>
    <row r="90" spans="3:27" ht="18" customHeight="1">
      <c r="C90" s="55"/>
      <c r="D90" s="32" t="s">
        <v>67</v>
      </c>
      <c r="E90" s="20"/>
      <c r="F90" s="9" t="s">
        <v>22</v>
      </c>
      <c r="G90" s="20"/>
      <c r="H90" s="9" t="s">
        <v>91</v>
      </c>
      <c r="I90" s="158">
        <v>1120</v>
      </c>
      <c r="J90" s="9" t="s">
        <v>2</v>
      </c>
      <c r="K90" s="18">
        <f>G90*I90</f>
        <v>0</v>
      </c>
      <c r="L90" s="69"/>
      <c r="M90" s="64"/>
      <c r="N90" s="64"/>
      <c r="O90" s="64"/>
      <c r="P90" s="64"/>
      <c r="Q90" s="64"/>
      <c r="R90" s="64"/>
      <c r="S90" s="65"/>
      <c r="T90" s="69"/>
      <c r="U90" s="64"/>
      <c r="V90" s="64"/>
      <c r="W90" s="64"/>
      <c r="X90" s="64"/>
      <c r="Y90" s="64"/>
      <c r="Z90" s="64"/>
      <c r="AA90" s="65"/>
    </row>
    <row r="91" spans="3:27" ht="30" customHeight="1">
      <c r="C91" s="55"/>
      <c r="D91" s="32" t="s">
        <v>68</v>
      </c>
      <c r="E91" s="20"/>
      <c r="F91" s="9" t="s">
        <v>22</v>
      </c>
      <c r="G91" s="20"/>
      <c r="H91" s="9" t="s">
        <v>91</v>
      </c>
      <c r="I91" s="158">
        <v>1120</v>
      </c>
      <c r="J91" s="9" t="s">
        <v>2</v>
      </c>
      <c r="K91" s="18">
        <f>G91*I91</f>
        <v>0</v>
      </c>
      <c r="L91" s="69"/>
      <c r="M91" s="64"/>
      <c r="N91" s="64"/>
      <c r="O91" s="64"/>
      <c r="P91" s="64"/>
      <c r="Q91" s="64"/>
      <c r="R91" s="64"/>
      <c r="S91" s="65"/>
      <c r="T91" s="69"/>
      <c r="U91" s="64"/>
      <c r="V91" s="64"/>
      <c r="W91" s="64"/>
      <c r="X91" s="64"/>
      <c r="Y91" s="64"/>
      <c r="Z91" s="64"/>
      <c r="AA91" s="65"/>
    </row>
    <row r="92" spans="3:27" ht="18" customHeight="1">
      <c r="C92" s="406"/>
      <c r="D92" s="1" t="s">
        <v>4</v>
      </c>
      <c r="E92" s="20"/>
      <c r="F92" s="9" t="s">
        <v>22</v>
      </c>
      <c r="G92" s="20"/>
      <c r="H92" s="9" t="s">
        <v>91</v>
      </c>
      <c r="I92" s="158">
        <v>1120</v>
      </c>
      <c r="J92" s="8" t="s">
        <v>2</v>
      </c>
      <c r="K92" s="18">
        <f t="shared" ref="K92:K100" si="3">G92*I92</f>
        <v>0</v>
      </c>
      <c r="L92" s="69"/>
      <c r="M92" s="64"/>
      <c r="N92" s="64"/>
      <c r="O92" s="64"/>
      <c r="P92" s="64"/>
      <c r="Q92" s="64"/>
      <c r="R92" s="64"/>
      <c r="S92" s="65"/>
      <c r="T92" s="69"/>
      <c r="U92" s="64"/>
      <c r="V92" s="64"/>
      <c r="W92" s="64"/>
      <c r="X92" s="64"/>
      <c r="Y92" s="64"/>
      <c r="Z92" s="64"/>
      <c r="AA92" s="65"/>
    </row>
    <row r="93" spans="3:27" ht="18" customHeight="1">
      <c r="C93" s="406"/>
      <c r="D93" s="1" t="s">
        <v>42</v>
      </c>
      <c r="E93" s="20"/>
      <c r="F93" s="9" t="s">
        <v>22</v>
      </c>
      <c r="G93" s="20"/>
      <c r="H93" s="9" t="s">
        <v>91</v>
      </c>
      <c r="I93" s="158">
        <v>1120</v>
      </c>
      <c r="J93" s="9" t="s">
        <v>2</v>
      </c>
      <c r="K93" s="18">
        <f t="shared" si="3"/>
        <v>0</v>
      </c>
      <c r="L93" s="69"/>
      <c r="M93" s="64"/>
      <c r="N93" s="64"/>
      <c r="O93" s="64"/>
      <c r="P93" s="64"/>
      <c r="Q93" s="64"/>
      <c r="R93" s="64"/>
      <c r="S93" s="65"/>
      <c r="T93" s="69"/>
      <c r="U93" s="64"/>
      <c r="V93" s="64"/>
      <c r="W93" s="64"/>
      <c r="X93" s="64"/>
      <c r="Y93" s="64"/>
      <c r="Z93" s="64"/>
      <c r="AA93" s="65"/>
    </row>
    <row r="94" spans="3:27" ht="30" customHeight="1">
      <c r="C94" s="406"/>
      <c r="D94" s="32" t="s">
        <v>6</v>
      </c>
      <c r="E94" s="20"/>
      <c r="F94" s="9" t="s">
        <v>22</v>
      </c>
      <c r="G94" s="20"/>
      <c r="H94" s="9" t="s">
        <v>91</v>
      </c>
      <c r="I94" s="158">
        <v>1120</v>
      </c>
      <c r="J94" s="8" t="s">
        <v>2</v>
      </c>
      <c r="K94" s="18">
        <f t="shared" si="3"/>
        <v>0</v>
      </c>
      <c r="L94" s="69"/>
      <c r="M94" s="64"/>
      <c r="N94" s="64"/>
      <c r="O94" s="64"/>
      <c r="P94" s="64"/>
      <c r="Q94" s="64"/>
      <c r="R94" s="64"/>
      <c r="S94" s="65"/>
      <c r="T94" s="69"/>
      <c r="U94" s="64"/>
      <c r="V94" s="64"/>
      <c r="W94" s="64"/>
      <c r="X94" s="64"/>
      <c r="Y94" s="64"/>
      <c r="Z94" s="64"/>
      <c r="AA94" s="65"/>
    </row>
    <row r="95" spans="3:27" ht="18" customHeight="1">
      <c r="C95" s="406"/>
      <c r="D95" s="1" t="s">
        <v>8</v>
      </c>
      <c r="E95" s="20"/>
      <c r="F95" s="9" t="s">
        <v>22</v>
      </c>
      <c r="G95" s="20"/>
      <c r="H95" s="9" t="s">
        <v>91</v>
      </c>
      <c r="I95" s="158">
        <v>1120</v>
      </c>
      <c r="J95" s="8" t="s">
        <v>2</v>
      </c>
      <c r="K95" s="18">
        <f t="shared" si="3"/>
        <v>0</v>
      </c>
      <c r="L95" s="69"/>
      <c r="M95" s="64"/>
      <c r="N95" s="64"/>
      <c r="O95" s="64"/>
      <c r="P95" s="64"/>
      <c r="Q95" s="64"/>
      <c r="R95" s="64"/>
      <c r="S95" s="65"/>
      <c r="T95" s="69"/>
      <c r="U95" s="64"/>
      <c r="V95" s="64"/>
      <c r="W95" s="64"/>
      <c r="X95" s="64"/>
      <c r="Y95" s="64"/>
      <c r="Z95" s="64"/>
      <c r="AA95" s="65"/>
    </row>
    <row r="96" spans="3:27" ht="18" customHeight="1">
      <c r="C96" s="406"/>
      <c r="D96" s="1" t="s">
        <v>10</v>
      </c>
      <c r="E96" s="20"/>
      <c r="F96" s="9" t="s">
        <v>22</v>
      </c>
      <c r="G96" s="20"/>
      <c r="H96" s="9" t="s">
        <v>91</v>
      </c>
      <c r="I96" s="158">
        <v>1120</v>
      </c>
      <c r="J96" s="8" t="s">
        <v>2</v>
      </c>
      <c r="K96" s="18">
        <f t="shared" si="3"/>
        <v>0</v>
      </c>
      <c r="L96" s="69"/>
      <c r="M96" s="64"/>
      <c r="N96" s="64"/>
      <c r="O96" s="64"/>
      <c r="P96" s="64"/>
      <c r="Q96" s="64"/>
      <c r="R96" s="64"/>
      <c r="S96" s="65"/>
      <c r="T96" s="69"/>
      <c r="U96" s="64"/>
      <c r="V96" s="64"/>
      <c r="W96" s="64"/>
      <c r="X96" s="64"/>
      <c r="Y96" s="64"/>
      <c r="Z96" s="64"/>
      <c r="AA96" s="65"/>
    </row>
    <row r="97" spans="3:27" ht="18" customHeight="1">
      <c r="C97" s="406"/>
      <c r="D97" s="1" t="s">
        <v>14</v>
      </c>
      <c r="E97" s="20"/>
      <c r="F97" s="9" t="s">
        <v>22</v>
      </c>
      <c r="G97" s="20"/>
      <c r="H97" s="9" t="s">
        <v>91</v>
      </c>
      <c r="I97" s="158">
        <v>1120</v>
      </c>
      <c r="J97" s="8" t="s">
        <v>2</v>
      </c>
      <c r="K97" s="18">
        <f t="shared" si="3"/>
        <v>0</v>
      </c>
      <c r="L97" s="69"/>
      <c r="M97" s="64"/>
      <c r="N97" s="64"/>
      <c r="O97" s="64"/>
      <c r="P97" s="64"/>
      <c r="Q97" s="64"/>
      <c r="R97" s="64"/>
      <c r="S97" s="65"/>
      <c r="T97" s="69"/>
      <c r="U97" s="64"/>
      <c r="V97" s="64"/>
      <c r="W97" s="64"/>
      <c r="X97" s="64"/>
      <c r="Y97" s="64"/>
      <c r="Z97" s="64"/>
      <c r="AA97" s="65"/>
    </row>
    <row r="98" spans="3:27" ht="43.5" customHeight="1">
      <c r="C98" s="406"/>
      <c r="D98" s="32" t="s">
        <v>95</v>
      </c>
      <c r="E98" s="20"/>
      <c r="F98" s="9" t="s">
        <v>22</v>
      </c>
      <c r="G98" s="20"/>
      <c r="H98" s="9" t="s">
        <v>91</v>
      </c>
      <c r="I98" s="158">
        <v>1120</v>
      </c>
      <c r="J98" s="9" t="s">
        <v>2</v>
      </c>
      <c r="K98" s="18">
        <f t="shared" si="3"/>
        <v>0</v>
      </c>
      <c r="L98" s="69"/>
      <c r="M98" s="64"/>
      <c r="N98" s="64"/>
      <c r="O98" s="64"/>
      <c r="P98" s="64"/>
      <c r="Q98" s="64"/>
      <c r="R98" s="64"/>
      <c r="S98" s="65"/>
      <c r="T98" s="69"/>
      <c r="U98" s="64"/>
      <c r="V98" s="64"/>
      <c r="W98" s="64"/>
      <c r="X98" s="64"/>
      <c r="Y98" s="64"/>
      <c r="Z98" s="64"/>
      <c r="AA98" s="65"/>
    </row>
    <row r="99" spans="3:27" ht="18" customHeight="1">
      <c r="C99" s="406"/>
      <c r="D99" s="1" t="s">
        <v>12</v>
      </c>
      <c r="E99" s="488"/>
      <c r="F99" s="488"/>
      <c r="G99" s="488"/>
      <c r="H99" s="9" t="s">
        <v>22</v>
      </c>
      <c r="I99" s="158">
        <v>18800</v>
      </c>
      <c r="J99" s="8" t="s">
        <v>2</v>
      </c>
      <c r="K99" s="18">
        <f>E99*I99</f>
        <v>0</v>
      </c>
      <c r="L99" s="69"/>
      <c r="M99" s="64"/>
      <c r="N99" s="64"/>
      <c r="O99" s="64"/>
      <c r="P99" s="64"/>
      <c r="Q99" s="64"/>
      <c r="R99" s="64"/>
      <c r="S99" s="65"/>
      <c r="T99" s="69"/>
      <c r="U99" s="64"/>
      <c r="V99" s="64"/>
      <c r="W99" s="64"/>
      <c r="X99" s="64"/>
      <c r="Y99" s="64"/>
      <c r="Z99" s="64"/>
      <c r="AA99" s="65"/>
    </row>
    <row r="100" spans="3:27" ht="18" customHeight="1">
      <c r="C100" s="406"/>
      <c r="D100" s="1" t="s">
        <v>7</v>
      </c>
      <c r="E100" s="20"/>
      <c r="F100" s="9" t="s">
        <v>22</v>
      </c>
      <c r="G100" s="20"/>
      <c r="H100" s="9" t="s">
        <v>91</v>
      </c>
      <c r="I100" s="158">
        <v>561</v>
      </c>
      <c r="J100" s="8" t="s">
        <v>2</v>
      </c>
      <c r="K100" s="18">
        <f t="shared" si="3"/>
        <v>0</v>
      </c>
      <c r="L100" s="69"/>
      <c r="M100" s="64"/>
      <c r="N100" s="64"/>
      <c r="O100" s="64"/>
      <c r="P100" s="64"/>
      <c r="Q100" s="64"/>
      <c r="R100" s="64"/>
      <c r="S100" s="65"/>
      <c r="T100" s="69"/>
      <c r="U100" s="64"/>
      <c r="V100" s="64"/>
      <c r="W100" s="64"/>
      <c r="X100" s="64"/>
      <c r="Y100" s="64"/>
      <c r="Z100" s="64"/>
      <c r="AA100" s="65"/>
    </row>
    <row r="101" spans="3:27" ht="18" customHeight="1">
      <c r="C101" s="406"/>
      <c r="D101" s="1" t="s">
        <v>5</v>
      </c>
      <c r="E101" s="20"/>
      <c r="F101" s="9" t="s">
        <v>22</v>
      </c>
      <c r="G101" s="20"/>
      <c r="H101" s="9" t="s">
        <v>91</v>
      </c>
      <c r="I101" s="158">
        <v>561</v>
      </c>
      <c r="J101" s="8" t="s">
        <v>2</v>
      </c>
      <c r="K101" s="18">
        <f>G101*I101</f>
        <v>0</v>
      </c>
      <c r="L101" s="69"/>
      <c r="M101" s="64"/>
      <c r="N101" s="64"/>
      <c r="O101" s="64"/>
      <c r="P101" s="64"/>
      <c r="Q101" s="64"/>
      <c r="R101" s="64"/>
      <c r="S101" s="65"/>
      <c r="T101" s="69"/>
      <c r="U101" s="64"/>
      <c r="V101" s="64"/>
      <c r="W101" s="64"/>
      <c r="X101" s="64"/>
      <c r="Y101" s="64"/>
      <c r="Z101" s="64"/>
      <c r="AA101" s="65"/>
    </row>
    <row r="102" spans="3:27" ht="18" customHeight="1">
      <c r="C102" s="407"/>
      <c r="D102" s="33" t="s">
        <v>45</v>
      </c>
      <c r="E102" s="439"/>
      <c r="F102" s="439"/>
      <c r="G102" s="439"/>
      <c r="H102" s="46" t="s">
        <v>22</v>
      </c>
      <c r="I102" s="160">
        <v>5610</v>
      </c>
      <c r="J102" s="46" t="s">
        <v>2</v>
      </c>
      <c r="K102" s="47">
        <f>E102*I102</f>
        <v>0</v>
      </c>
      <c r="L102" s="70"/>
      <c r="M102" s="66"/>
      <c r="N102" s="66"/>
      <c r="O102" s="66"/>
      <c r="P102" s="66"/>
      <c r="Q102" s="66"/>
      <c r="R102" s="66"/>
      <c r="S102" s="67"/>
      <c r="T102" s="70"/>
      <c r="U102" s="66"/>
      <c r="V102" s="66"/>
      <c r="W102" s="66"/>
      <c r="X102" s="66"/>
      <c r="Y102" s="66"/>
      <c r="Z102" s="66"/>
      <c r="AA102" s="67"/>
    </row>
    <row r="103" spans="3:27" ht="18" customHeight="1">
      <c r="C103" s="312" t="s">
        <v>234</v>
      </c>
      <c r="D103" s="306"/>
      <c r="E103" s="313"/>
      <c r="F103" s="313"/>
      <c r="G103" s="313"/>
      <c r="H103" s="313"/>
      <c r="I103" s="313"/>
      <c r="J103" s="313"/>
      <c r="K103" s="314"/>
      <c r="L103" s="112"/>
      <c r="M103" s="110"/>
      <c r="N103" s="110"/>
      <c r="O103" s="110"/>
      <c r="P103" s="110"/>
      <c r="Q103" s="110"/>
      <c r="R103" s="110"/>
      <c r="S103" s="111"/>
      <c r="T103" s="112"/>
      <c r="U103" s="110"/>
      <c r="V103" s="110"/>
      <c r="W103" s="110"/>
      <c r="X103" s="110"/>
      <c r="Y103" s="110"/>
      <c r="Z103" s="110"/>
      <c r="AA103" s="111"/>
    </row>
    <row r="104" spans="3:27" ht="18" customHeight="1">
      <c r="C104" s="308"/>
      <c r="D104" s="276" t="s">
        <v>70</v>
      </c>
      <c r="E104" s="277"/>
      <c r="F104" s="278" t="s">
        <v>22</v>
      </c>
      <c r="G104" s="277"/>
      <c r="H104" s="278" t="s">
        <v>91</v>
      </c>
      <c r="I104" s="279">
        <v>561</v>
      </c>
      <c r="J104" s="278" t="s">
        <v>2</v>
      </c>
      <c r="K104" s="281">
        <f t="shared" ref="K104:K110" si="4">G104*I104</f>
        <v>0</v>
      </c>
      <c r="L104" s="69"/>
      <c r="M104" s="64"/>
      <c r="N104" s="64"/>
      <c r="O104" s="64"/>
      <c r="P104" s="64"/>
      <c r="Q104" s="64"/>
      <c r="R104" s="64"/>
      <c r="S104" s="65"/>
      <c r="T104" s="69"/>
      <c r="U104" s="64"/>
      <c r="V104" s="64"/>
      <c r="W104" s="64"/>
      <c r="X104" s="64"/>
      <c r="Y104" s="64"/>
      <c r="Z104" s="64"/>
      <c r="AA104" s="65"/>
    </row>
    <row r="105" spans="3:27" ht="18" customHeight="1">
      <c r="C105" s="308"/>
      <c r="D105" s="309" t="s">
        <v>71</v>
      </c>
      <c r="E105" s="277"/>
      <c r="F105" s="278" t="s">
        <v>22</v>
      </c>
      <c r="G105" s="277"/>
      <c r="H105" s="278" t="s">
        <v>91</v>
      </c>
      <c r="I105" s="279">
        <v>561</v>
      </c>
      <c r="J105" s="278" t="s">
        <v>2</v>
      </c>
      <c r="K105" s="281">
        <f t="shared" si="4"/>
        <v>0</v>
      </c>
      <c r="L105" s="69"/>
      <c r="M105" s="64"/>
      <c r="N105" s="64"/>
      <c r="O105" s="64"/>
      <c r="P105" s="64"/>
      <c r="Q105" s="64"/>
      <c r="R105" s="64"/>
      <c r="S105" s="65"/>
      <c r="T105" s="69"/>
      <c r="U105" s="64"/>
      <c r="V105" s="64"/>
      <c r="W105" s="64"/>
      <c r="X105" s="64"/>
      <c r="Y105" s="64"/>
      <c r="Z105" s="64"/>
      <c r="AA105" s="65"/>
    </row>
    <row r="106" spans="3:27" ht="18" customHeight="1">
      <c r="C106" s="308"/>
      <c r="D106" s="282" t="s">
        <v>72</v>
      </c>
      <c r="E106" s="277"/>
      <c r="F106" s="278" t="s">
        <v>22</v>
      </c>
      <c r="G106" s="277"/>
      <c r="H106" s="278" t="s">
        <v>91</v>
      </c>
      <c r="I106" s="279">
        <v>561</v>
      </c>
      <c r="J106" s="278" t="s">
        <v>2</v>
      </c>
      <c r="K106" s="281">
        <f t="shared" si="4"/>
        <v>0</v>
      </c>
      <c r="L106" s="69"/>
      <c r="M106" s="64"/>
      <c r="N106" s="64"/>
      <c r="O106" s="64"/>
      <c r="P106" s="64"/>
      <c r="Q106" s="64"/>
      <c r="R106" s="64"/>
      <c r="S106" s="65"/>
      <c r="T106" s="69"/>
      <c r="U106" s="64"/>
      <c r="V106" s="64"/>
      <c r="W106" s="64"/>
      <c r="X106" s="64"/>
      <c r="Y106" s="64"/>
      <c r="Z106" s="64"/>
      <c r="AA106" s="65"/>
    </row>
    <row r="107" spans="3:27" ht="18" customHeight="1">
      <c r="C107" s="308"/>
      <c r="D107" s="282" t="s">
        <v>73</v>
      </c>
      <c r="E107" s="277"/>
      <c r="F107" s="278" t="s">
        <v>22</v>
      </c>
      <c r="G107" s="277"/>
      <c r="H107" s="278" t="s">
        <v>91</v>
      </c>
      <c r="I107" s="279">
        <v>561</v>
      </c>
      <c r="J107" s="278" t="s">
        <v>2</v>
      </c>
      <c r="K107" s="281">
        <f t="shared" si="4"/>
        <v>0</v>
      </c>
      <c r="L107" s="69"/>
      <c r="M107" s="64"/>
      <c r="N107" s="64"/>
      <c r="O107" s="64"/>
      <c r="P107" s="64"/>
      <c r="Q107" s="64"/>
      <c r="R107" s="64"/>
      <c r="S107" s="65"/>
      <c r="T107" s="69"/>
      <c r="U107" s="64"/>
      <c r="V107" s="64"/>
      <c r="W107" s="64"/>
      <c r="X107" s="64"/>
      <c r="Y107" s="64"/>
      <c r="Z107" s="64"/>
      <c r="AA107" s="65"/>
    </row>
    <row r="108" spans="3:27" ht="30" customHeight="1">
      <c r="C108" s="308"/>
      <c r="D108" s="276" t="s">
        <v>74</v>
      </c>
      <c r="E108" s="277"/>
      <c r="F108" s="278" t="s">
        <v>22</v>
      </c>
      <c r="G108" s="277"/>
      <c r="H108" s="278" t="s">
        <v>91</v>
      </c>
      <c r="I108" s="279">
        <v>561</v>
      </c>
      <c r="J108" s="278" t="s">
        <v>2</v>
      </c>
      <c r="K108" s="281">
        <f t="shared" si="4"/>
        <v>0</v>
      </c>
      <c r="L108" s="69"/>
      <c r="M108" s="64"/>
      <c r="N108" s="64"/>
      <c r="O108" s="64"/>
      <c r="P108" s="64"/>
      <c r="Q108" s="64"/>
      <c r="R108" s="64"/>
      <c r="S108" s="65"/>
      <c r="T108" s="69"/>
      <c r="U108" s="64"/>
      <c r="V108" s="64"/>
      <c r="W108" s="64"/>
      <c r="X108" s="64"/>
      <c r="Y108" s="64"/>
      <c r="Z108" s="64"/>
      <c r="AA108" s="65"/>
    </row>
    <row r="109" spans="3:27" ht="18" customHeight="1">
      <c r="C109" s="308"/>
      <c r="D109" s="282" t="s">
        <v>75</v>
      </c>
      <c r="E109" s="277"/>
      <c r="F109" s="278" t="s">
        <v>22</v>
      </c>
      <c r="G109" s="277"/>
      <c r="H109" s="278" t="s">
        <v>91</v>
      </c>
      <c r="I109" s="279">
        <v>561</v>
      </c>
      <c r="J109" s="278" t="s">
        <v>2</v>
      </c>
      <c r="K109" s="281">
        <f t="shared" si="4"/>
        <v>0</v>
      </c>
      <c r="L109" s="69"/>
      <c r="M109" s="64"/>
      <c r="N109" s="64"/>
      <c r="O109" s="64"/>
      <c r="P109" s="64"/>
      <c r="Q109" s="64"/>
      <c r="R109" s="64"/>
      <c r="S109" s="65"/>
      <c r="T109" s="69"/>
      <c r="U109" s="64"/>
      <c r="V109" s="64"/>
      <c r="W109" s="64"/>
      <c r="X109" s="64"/>
      <c r="Y109" s="64"/>
      <c r="Z109" s="64"/>
      <c r="AA109" s="65"/>
    </row>
    <row r="110" spans="3:27" ht="45" customHeight="1">
      <c r="C110" s="310"/>
      <c r="D110" s="311" t="s">
        <v>94</v>
      </c>
      <c r="E110" s="284"/>
      <c r="F110" s="285" t="s">
        <v>22</v>
      </c>
      <c r="G110" s="284"/>
      <c r="H110" s="285" t="s">
        <v>91</v>
      </c>
      <c r="I110" s="286">
        <v>561</v>
      </c>
      <c r="J110" s="285" t="s">
        <v>2</v>
      </c>
      <c r="K110" s="288">
        <f t="shared" si="4"/>
        <v>0</v>
      </c>
      <c r="L110" s="70"/>
      <c r="M110" s="66"/>
      <c r="N110" s="66"/>
      <c r="O110" s="66"/>
      <c r="P110" s="66"/>
      <c r="Q110" s="66"/>
      <c r="R110" s="66"/>
      <c r="S110" s="67"/>
      <c r="T110" s="70"/>
      <c r="U110" s="66"/>
      <c r="V110" s="66"/>
      <c r="W110" s="66"/>
      <c r="X110" s="66"/>
      <c r="Y110" s="66"/>
      <c r="Z110" s="66"/>
      <c r="AA110" s="67"/>
    </row>
    <row r="111" spans="3:27" ht="18" customHeight="1">
      <c r="C111" s="255" t="s">
        <v>236</v>
      </c>
      <c r="D111" s="2"/>
      <c r="E111" s="52"/>
      <c r="F111" s="52"/>
      <c r="G111" s="52"/>
      <c r="H111" s="52"/>
      <c r="I111" s="52"/>
      <c r="J111" s="52"/>
      <c r="K111" s="54"/>
      <c r="L111" s="112"/>
      <c r="M111" s="110"/>
      <c r="N111" s="110"/>
      <c r="O111" s="110"/>
      <c r="P111" s="110"/>
      <c r="Q111" s="110"/>
      <c r="R111" s="110"/>
      <c r="S111" s="111"/>
      <c r="T111" s="112"/>
      <c r="U111" s="110"/>
      <c r="V111" s="110"/>
      <c r="W111" s="110"/>
      <c r="X111" s="110"/>
      <c r="Y111" s="110"/>
      <c r="Z111" s="110"/>
      <c r="AA111" s="111"/>
    </row>
    <row r="112" spans="3:27" ht="18" customHeight="1">
      <c r="C112" s="55"/>
      <c r="D112" s="32" t="s">
        <v>67</v>
      </c>
      <c r="E112" s="20"/>
      <c r="F112" s="9" t="s">
        <v>22</v>
      </c>
      <c r="G112" s="20"/>
      <c r="H112" s="9" t="s">
        <v>91</v>
      </c>
      <c r="I112" s="158">
        <v>561</v>
      </c>
      <c r="J112" s="9" t="s">
        <v>2</v>
      </c>
      <c r="K112" s="18">
        <f>G112*I112</f>
        <v>0</v>
      </c>
      <c r="L112" s="69"/>
      <c r="M112" s="64"/>
      <c r="N112" s="64"/>
      <c r="O112" s="64"/>
      <c r="P112" s="64"/>
      <c r="Q112" s="64"/>
      <c r="R112" s="64"/>
      <c r="S112" s="65"/>
      <c r="T112" s="69"/>
      <c r="U112" s="64"/>
      <c r="V112" s="64"/>
      <c r="W112" s="64"/>
      <c r="X112" s="64"/>
      <c r="Y112" s="64"/>
      <c r="Z112" s="64"/>
      <c r="AA112" s="65"/>
    </row>
    <row r="113" spans="2:27" ht="26.4">
      <c r="C113" s="55"/>
      <c r="D113" s="32" t="s">
        <v>68</v>
      </c>
      <c r="E113" s="20"/>
      <c r="F113" s="9" t="s">
        <v>22</v>
      </c>
      <c r="G113" s="20"/>
      <c r="H113" s="9" t="s">
        <v>91</v>
      </c>
      <c r="I113" s="158">
        <v>561</v>
      </c>
      <c r="J113" s="9" t="s">
        <v>2</v>
      </c>
      <c r="K113" s="18">
        <f>G113*I113</f>
        <v>0</v>
      </c>
      <c r="L113" s="69"/>
      <c r="M113" s="64"/>
      <c r="N113" s="64"/>
      <c r="O113" s="64"/>
      <c r="P113" s="64"/>
      <c r="Q113" s="64"/>
      <c r="R113" s="64"/>
      <c r="S113" s="65"/>
      <c r="T113" s="69"/>
      <c r="U113" s="64"/>
      <c r="V113" s="64"/>
      <c r="W113" s="64"/>
      <c r="X113" s="64"/>
      <c r="Y113" s="64"/>
      <c r="Z113" s="64"/>
      <c r="AA113" s="65"/>
    </row>
    <row r="114" spans="2:27" ht="18" customHeight="1">
      <c r="C114" s="406"/>
      <c r="D114" s="1" t="s">
        <v>4</v>
      </c>
      <c r="E114" s="20"/>
      <c r="F114" s="9" t="s">
        <v>22</v>
      </c>
      <c r="G114" s="20"/>
      <c r="H114" s="9" t="s">
        <v>91</v>
      </c>
      <c r="I114" s="158">
        <v>561</v>
      </c>
      <c r="J114" s="8" t="s">
        <v>2</v>
      </c>
      <c r="K114" s="18">
        <f t="shared" ref="K114:K120" si="5">G114*I114</f>
        <v>0</v>
      </c>
      <c r="L114" s="69"/>
      <c r="M114" s="64"/>
      <c r="N114" s="64"/>
      <c r="O114" s="64"/>
      <c r="P114" s="64"/>
      <c r="Q114" s="64"/>
      <c r="R114" s="64"/>
      <c r="S114" s="65"/>
      <c r="T114" s="69"/>
      <c r="U114" s="64"/>
      <c r="V114" s="64"/>
      <c r="W114" s="64"/>
      <c r="X114" s="64"/>
      <c r="Y114" s="64"/>
      <c r="Z114" s="64"/>
      <c r="AA114" s="65"/>
    </row>
    <row r="115" spans="2:27" ht="18" customHeight="1">
      <c r="C115" s="406"/>
      <c r="D115" s="1" t="s">
        <v>42</v>
      </c>
      <c r="E115" s="20"/>
      <c r="F115" s="9" t="s">
        <v>22</v>
      </c>
      <c r="G115" s="20"/>
      <c r="H115" s="9" t="s">
        <v>91</v>
      </c>
      <c r="I115" s="158">
        <v>561</v>
      </c>
      <c r="J115" s="9" t="s">
        <v>2</v>
      </c>
      <c r="K115" s="18">
        <f t="shared" si="5"/>
        <v>0</v>
      </c>
      <c r="L115" s="69"/>
      <c r="M115" s="64"/>
      <c r="N115" s="64"/>
      <c r="O115" s="64"/>
      <c r="P115" s="64"/>
      <c r="Q115" s="64"/>
      <c r="R115" s="64"/>
      <c r="S115" s="65"/>
      <c r="T115" s="69"/>
      <c r="U115" s="64"/>
      <c r="V115" s="64"/>
      <c r="W115" s="64"/>
      <c r="X115" s="64"/>
      <c r="Y115" s="64"/>
      <c r="Z115" s="64"/>
      <c r="AA115" s="65"/>
    </row>
    <row r="116" spans="2:27" ht="30" customHeight="1">
      <c r="C116" s="406"/>
      <c r="D116" s="32" t="s">
        <v>6</v>
      </c>
      <c r="E116" s="20"/>
      <c r="F116" s="9" t="s">
        <v>22</v>
      </c>
      <c r="G116" s="20"/>
      <c r="H116" s="9" t="s">
        <v>91</v>
      </c>
      <c r="I116" s="158">
        <v>561</v>
      </c>
      <c r="J116" s="8" t="s">
        <v>2</v>
      </c>
      <c r="K116" s="18">
        <f t="shared" si="5"/>
        <v>0</v>
      </c>
      <c r="L116" s="69"/>
      <c r="M116" s="64"/>
      <c r="N116" s="64"/>
      <c r="O116" s="64"/>
      <c r="P116" s="64"/>
      <c r="Q116" s="64"/>
      <c r="R116" s="64"/>
      <c r="S116" s="65"/>
      <c r="T116" s="69"/>
      <c r="U116" s="64"/>
      <c r="V116" s="64"/>
      <c r="W116" s="64"/>
      <c r="X116" s="64"/>
      <c r="Y116" s="64"/>
      <c r="Z116" s="64"/>
      <c r="AA116" s="65"/>
    </row>
    <row r="117" spans="2:27" ht="18" customHeight="1">
      <c r="C117" s="406"/>
      <c r="D117" s="1" t="s">
        <v>8</v>
      </c>
      <c r="E117" s="20"/>
      <c r="F117" s="9" t="s">
        <v>22</v>
      </c>
      <c r="G117" s="20"/>
      <c r="H117" s="9" t="s">
        <v>91</v>
      </c>
      <c r="I117" s="158">
        <v>561</v>
      </c>
      <c r="J117" s="8" t="s">
        <v>2</v>
      </c>
      <c r="K117" s="18">
        <f t="shared" si="5"/>
        <v>0</v>
      </c>
      <c r="L117" s="69"/>
      <c r="M117" s="64"/>
      <c r="N117" s="64"/>
      <c r="O117" s="64"/>
      <c r="P117" s="64"/>
      <c r="Q117" s="64"/>
      <c r="R117" s="64"/>
      <c r="S117" s="65"/>
      <c r="T117" s="69"/>
      <c r="U117" s="64"/>
      <c r="V117" s="64"/>
      <c r="W117" s="64"/>
      <c r="X117" s="64"/>
      <c r="Y117" s="64"/>
      <c r="Z117" s="64"/>
      <c r="AA117" s="65"/>
    </row>
    <row r="118" spans="2:27" ht="18" customHeight="1">
      <c r="C118" s="406"/>
      <c r="D118" s="1" t="s">
        <v>10</v>
      </c>
      <c r="E118" s="20"/>
      <c r="F118" s="9" t="s">
        <v>22</v>
      </c>
      <c r="G118" s="20"/>
      <c r="H118" s="9" t="s">
        <v>91</v>
      </c>
      <c r="I118" s="158">
        <v>561</v>
      </c>
      <c r="J118" s="8" t="s">
        <v>2</v>
      </c>
      <c r="K118" s="18">
        <f t="shared" si="5"/>
        <v>0</v>
      </c>
      <c r="L118" s="69"/>
      <c r="M118" s="64"/>
      <c r="N118" s="64"/>
      <c r="O118" s="64"/>
      <c r="P118" s="64"/>
      <c r="Q118" s="64"/>
      <c r="R118" s="64"/>
      <c r="S118" s="65"/>
      <c r="T118" s="69"/>
      <c r="U118" s="64"/>
      <c r="V118" s="64"/>
      <c r="W118" s="64"/>
      <c r="X118" s="64"/>
      <c r="Y118" s="64"/>
      <c r="Z118" s="64"/>
      <c r="AA118" s="65"/>
    </row>
    <row r="119" spans="2:27" ht="18" customHeight="1">
      <c r="C119" s="406"/>
      <c r="D119" s="1" t="s">
        <v>14</v>
      </c>
      <c r="E119" s="20"/>
      <c r="F119" s="9" t="s">
        <v>22</v>
      </c>
      <c r="G119" s="20"/>
      <c r="H119" s="9" t="s">
        <v>91</v>
      </c>
      <c r="I119" s="158">
        <v>561</v>
      </c>
      <c r="J119" s="8" t="s">
        <v>2</v>
      </c>
      <c r="K119" s="18">
        <f t="shared" si="5"/>
        <v>0</v>
      </c>
      <c r="L119" s="69"/>
      <c r="M119" s="64"/>
      <c r="N119" s="64"/>
      <c r="O119" s="64"/>
      <c r="P119" s="64"/>
      <c r="Q119" s="64"/>
      <c r="R119" s="64"/>
      <c r="S119" s="65"/>
      <c r="T119" s="69"/>
      <c r="U119" s="64"/>
      <c r="V119" s="64"/>
      <c r="W119" s="64"/>
      <c r="X119" s="64"/>
      <c r="Y119" s="64"/>
      <c r="Z119" s="64"/>
      <c r="AA119" s="65"/>
    </row>
    <row r="120" spans="2:27" ht="45" customHeight="1">
      <c r="C120" s="406"/>
      <c r="D120" s="32" t="s">
        <v>95</v>
      </c>
      <c r="E120" s="20"/>
      <c r="F120" s="9" t="s">
        <v>22</v>
      </c>
      <c r="G120" s="20"/>
      <c r="H120" s="9" t="s">
        <v>91</v>
      </c>
      <c r="I120" s="158">
        <v>561</v>
      </c>
      <c r="J120" s="9" t="s">
        <v>2</v>
      </c>
      <c r="K120" s="18">
        <f t="shared" si="5"/>
        <v>0</v>
      </c>
      <c r="L120" s="69"/>
      <c r="M120" s="64"/>
      <c r="N120" s="64"/>
      <c r="O120" s="64"/>
      <c r="P120" s="64"/>
      <c r="Q120" s="64"/>
      <c r="R120" s="64"/>
      <c r="S120" s="65"/>
      <c r="T120" s="69"/>
      <c r="U120" s="64"/>
      <c r="V120" s="64"/>
      <c r="W120" s="64"/>
      <c r="X120" s="64"/>
      <c r="Y120" s="64"/>
      <c r="Z120" s="64"/>
      <c r="AA120" s="65"/>
    </row>
    <row r="121" spans="2:27" ht="18" customHeight="1">
      <c r="C121" s="406"/>
      <c r="D121" s="1" t="s">
        <v>12</v>
      </c>
      <c r="E121" s="488"/>
      <c r="F121" s="488"/>
      <c r="G121" s="488"/>
      <c r="H121" s="9" t="s">
        <v>22</v>
      </c>
      <c r="I121" s="158">
        <v>9310</v>
      </c>
      <c r="J121" s="8" t="s">
        <v>2</v>
      </c>
      <c r="K121" s="18">
        <f>E121*I121</f>
        <v>0</v>
      </c>
      <c r="L121" s="69"/>
      <c r="M121" s="64"/>
      <c r="N121" s="64"/>
      <c r="O121" s="64"/>
      <c r="P121" s="64"/>
      <c r="Q121" s="64"/>
      <c r="R121" s="64"/>
      <c r="S121" s="65"/>
      <c r="T121" s="69"/>
      <c r="U121" s="64"/>
      <c r="V121" s="64"/>
      <c r="W121" s="64"/>
      <c r="X121" s="64"/>
      <c r="Y121" s="64"/>
      <c r="Z121" s="64"/>
      <c r="AA121" s="65"/>
    </row>
    <row r="122" spans="2:27" ht="18" customHeight="1">
      <c r="C122" s="406"/>
      <c r="D122" s="1" t="s">
        <v>7</v>
      </c>
      <c r="E122" s="20"/>
      <c r="F122" s="9" t="s">
        <v>22</v>
      </c>
      <c r="G122" s="20"/>
      <c r="H122" s="9" t="s">
        <v>91</v>
      </c>
      <c r="I122" s="158">
        <v>281</v>
      </c>
      <c r="J122" s="8" t="s">
        <v>2</v>
      </c>
      <c r="K122" s="18">
        <f>G122*I122</f>
        <v>0</v>
      </c>
      <c r="L122" s="69"/>
      <c r="M122" s="64"/>
      <c r="N122" s="64"/>
      <c r="O122" s="64"/>
      <c r="P122" s="64"/>
      <c r="Q122" s="64"/>
      <c r="R122" s="64"/>
      <c r="S122" s="65"/>
      <c r="T122" s="69"/>
      <c r="U122" s="64"/>
      <c r="V122" s="64"/>
      <c r="W122" s="64"/>
      <c r="X122" s="64"/>
      <c r="Y122" s="64"/>
      <c r="Z122" s="64"/>
      <c r="AA122" s="65"/>
    </row>
    <row r="123" spans="2:27" ht="18" customHeight="1">
      <c r="C123" s="406"/>
      <c r="D123" s="1" t="s">
        <v>5</v>
      </c>
      <c r="E123" s="20"/>
      <c r="F123" s="9" t="s">
        <v>22</v>
      </c>
      <c r="G123" s="20"/>
      <c r="H123" s="9" t="s">
        <v>91</v>
      </c>
      <c r="I123" s="158">
        <v>281</v>
      </c>
      <c r="J123" s="8" t="s">
        <v>2</v>
      </c>
      <c r="K123" s="18">
        <f>G123*I123</f>
        <v>0</v>
      </c>
      <c r="L123" s="69"/>
      <c r="M123" s="64"/>
      <c r="N123" s="64"/>
      <c r="O123" s="64"/>
      <c r="P123" s="64"/>
      <c r="Q123" s="64"/>
      <c r="R123" s="64"/>
      <c r="S123" s="65"/>
      <c r="T123" s="69"/>
      <c r="U123" s="64"/>
      <c r="V123" s="64"/>
      <c r="W123" s="64"/>
      <c r="X123" s="64"/>
      <c r="Y123" s="64"/>
      <c r="Z123" s="64"/>
      <c r="AA123" s="65"/>
    </row>
    <row r="124" spans="2:27" ht="18" customHeight="1">
      <c r="C124" s="407"/>
      <c r="D124" s="33" t="s">
        <v>45</v>
      </c>
      <c r="E124" s="439"/>
      <c r="F124" s="439"/>
      <c r="G124" s="439"/>
      <c r="H124" s="46" t="s">
        <v>22</v>
      </c>
      <c r="I124" s="160">
        <v>2810</v>
      </c>
      <c r="J124" s="46" t="s">
        <v>2</v>
      </c>
      <c r="K124" s="47">
        <f>E124*I124</f>
        <v>0</v>
      </c>
      <c r="L124" s="70"/>
      <c r="M124" s="66"/>
      <c r="N124" s="66"/>
      <c r="O124" s="66"/>
      <c r="P124" s="66"/>
      <c r="Q124" s="66"/>
      <c r="R124" s="66"/>
      <c r="S124" s="67"/>
      <c r="T124" s="70"/>
      <c r="U124" s="66"/>
      <c r="V124" s="66"/>
      <c r="W124" s="66"/>
      <c r="X124" s="66"/>
      <c r="Y124" s="66"/>
      <c r="Z124" s="66"/>
      <c r="AA124" s="67"/>
    </row>
    <row r="125" spans="2:27" ht="30" customHeight="1" thickBot="1">
      <c r="C125" s="491" t="s">
        <v>237</v>
      </c>
      <c r="D125" s="492"/>
      <c r="E125" s="490"/>
      <c r="F125" s="490"/>
      <c r="G125" s="490"/>
      <c r="H125" s="114" t="s">
        <v>60</v>
      </c>
      <c r="I125" s="162">
        <v>134</v>
      </c>
      <c r="J125" s="113" t="s">
        <v>2</v>
      </c>
      <c r="K125" s="54">
        <f>E125*I125</f>
        <v>0</v>
      </c>
      <c r="L125" s="115"/>
      <c r="M125" s="116"/>
      <c r="N125" s="116"/>
      <c r="O125" s="116"/>
      <c r="P125" s="116"/>
      <c r="Q125" s="116"/>
      <c r="R125" s="116"/>
      <c r="S125" s="117"/>
      <c r="T125" s="115"/>
      <c r="U125" s="116"/>
      <c r="V125" s="116"/>
      <c r="W125" s="116"/>
      <c r="X125" s="116"/>
      <c r="Y125" s="116"/>
      <c r="Z125" s="116"/>
      <c r="AA125" s="117"/>
    </row>
    <row r="126" spans="2:27" ht="18" customHeight="1" thickBot="1">
      <c r="C126" s="401" t="s">
        <v>35</v>
      </c>
      <c r="D126" s="457"/>
      <c r="E126" s="458"/>
      <c r="F126" s="458"/>
      <c r="G126" s="458"/>
      <c r="H126" s="458"/>
      <c r="I126" s="458"/>
      <c r="J126" s="459"/>
      <c r="K126" s="13">
        <f>SUM(K81:K125)</f>
        <v>0</v>
      </c>
    </row>
    <row r="128" spans="2:27" ht="18.75" customHeight="1">
      <c r="B128" s="6" t="s">
        <v>120</v>
      </c>
    </row>
    <row r="129" spans="3:27" ht="15" customHeight="1">
      <c r="K129" s="16" t="s">
        <v>1</v>
      </c>
      <c r="L129" s="16"/>
      <c r="T129" s="16"/>
    </row>
    <row r="130" spans="3:27" ht="19.5" customHeight="1">
      <c r="C130" s="427" t="str">
        <f>+$C$9</f>
        <v>対象施設等</v>
      </c>
      <c r="D130" s="428"/>
      <c r="E130" s="430" t="s">
        <v>32</v>
      </c>
      <c r="F130" s="430"/>
      <c r="G130" s="430"/>
      <c r="H130" s="430"/>
      <c r="I130" s="432" t="s">
        <v>33</v>
      </c>
      <c r="J130" s="449"/>
      <c r="K130" s="48" t="s">
        <v>34</v>
      </c>
      <c r="L130" s="442" t="s">
        <v>268</v>
      </c>
      <c r="M130" s="443"/>
      <c r="N130" s="443"/>
      <c r="O130" s="443"/>
      <c r="P130" s="443"/>
      <c r="Q130" s="443"/>
      <c r="R130" s="443"/>
      <c r="S130" s="443"/>
      <c r="T130" s="443"/>
      <c r="U130" s="443"/>
      <c r="V130" s="443"/>
      <c r="W130" s="443"/>
      <c r="X130" s="443"/>
      <c r="Y130" s="443"/>
      <c r="Z130" s="443"/>
      <c r="AA130" s="444"/>
    </row>
    <row r="131" spans="3:27" ht="30" customHeight="1">
      <c r="C131" s="405"/>
      <c r="D131" s="429"/>
      <c r="E131" s="86" t="s">
        <v>121</v>
      </c>
      <c r="F131" s="85"/>
      <c r="G131" s="418" t="s">
        <v>122</v>
      </c>
      <c r="H131" s="419"/>
      <c r="I131" s="420" t="str">
        <f>+$I$10</f>
        <v>補助単価</v>
      </c>
      <c r="J131" s="421"/>
      <c r="K131" s="49" t="s">
        <v>0</v>
      </c>
      <c r="L131" s="57" t="s">
        <v>79</v>
      </c>
      <c r="M131" s="58" t="s">
        <v>80</v>
      </c>
      <c r="N131" s="59" t="s">
        <v>128</v>
      </c>
      <c r="O131" s="59" t="s">
        <v>81</v>
      </c>
      <c r="P131" s="58" t="s">
        <v>82</v>
      </c>
      <c r="Q131" s="59" t="s">
        <v>84</v>
      </c>
      <c r="R131" s="58" t="s">
        <v>83</v>
      </c>
      <c r="S131" s="60" t="s">
        <v>85</v>
      </c>
      <c r="T131" s="61" t="s">
        <v>79</v>
      </c>
      <c r="U131" s="58" t="s">
        <v>80</v>
      </c>
      <c r="V131" s="59" t="s">
        <v>128</v>
      </c>
      <c r="W131" s="59" t="s">
        <v>81</v>
      </c>
      <c r="X131" s="58" t="s">
        <v>82</v>
      </c>
      <c r="Y131" s="59" t="s">
        <v>84</v>
      </c>
      <c r="Z131" s="58" t="s">
        <v>83</v>
      </c>
      <c r="AA131" s="60" t="s">
        <v>85</v>
      </c>
    </row>
    <row r="132" spans="3:27" ht="18" customHeight="1">
      <c r="C132" s="305" t="s">
        <v>69</v>
      </c>
      <c r="D132" s="306"/>
      <c r="E132" s="277"/>
      <c r="F132" s="277"/>
      <c r="G132" s="277"/>
      <c r="H132" s="277"/>
      <c r="I132" s="277"/>
      <c r="J132" s="277"/>
      <c r="K132" s="307"/>
      <c r="L132" s="71"/>
      <c r="M132" s="62"/>
      <c r="N132" s="62"/>
      <c r="O132" s="62"/>
      <c r="P132" s="62"/>
      <c r="Q132" s="62"/>
      <c r="R132" s="62"/>
      <c r="S132" s="63"/>
      <c r="T132" s="68"/>
      <c r="U132" s="62"/>
      <c r="V132" s="62"/>
      <c r="W132" s="62"/>
      <c r="X132" s="62"/>
      <c r="Y132" s="62"/>
      <c r="Z132" s="62"/>
      <c r="AA132" s="63"/>
    </row>
    <row r="133" spans="3:27" ht="18" customHeight="1">
      <c r="C133" s="308"/>
      <c r="D133" s="276" t="s">
        <v>70</v>
      </c>
      <c r="E133" s="277"/>
      <c r="F133" s="278" t="s">
        <v>22</v>
      </c>
      <c r="G133" s="277"/>
      <c r="H133" s="278" t="s">
        <v>21</v>
      </c>
      <c r="I133" s="499">
        <v>0.5</v>
      </c>
      <c r="J133" s="500"/>
      <c r="K133" s="281">
        <f t="shared" ref="K133:K139" si="6">ROUNDDOWN(G133*$I$133/1000,0)</f>
        <v>0</v>
      </c>
      <c r="L133" s="69"/>
      <c r="M133" s="64"/>
      <c r="N133" s="64"/>
      <c r="O133" s="64"/>
      <c r="P133" s="64"/>
      <c r="Q133" s="64"/>
      <c r="R133" s="64"/>
      <c r="S133" s="65"/>
      <c r="T133" s="69"/>
      <c r="U133" s="64"/>
      <c r="V133" s="64"/>
      <c r="W133" s="64"/>
      <c r="X133" s="64"/>
      <c r="Y133" s="64"/>
      <c r="Z133" s="64"/>
      <c r="AA133" s="65"/>
    </row>
    <row r="134" spans="3:27" ht="18" customHeight="1">
      <c r="C134" s="308"/>
      <c r="D134" s="309" t="s">
        <v>71</v>
      </c>
      <c r="E134" s="277"/>
      <c r="F134" s="278" t="s">
        <v>22</v>
      </c>
      <c r="G134" s="277"/>
      <c r="H134" s="278" t="s">
        <v>21</v>
      </c>
      <c r="I134" s="501"/>
      <c r="J134" s="502"/>
      <c r="K134" s="281">
        <f t="shared" si="6"/>
        <v>0</v>
      </c>
      <c r="L134" s="69"/>
      <c r="M134" s="64"/>
      <c r="N134" s="64"/>
      <c r="O134" s="64"/>
      <c r="P134" s="64"/>
      <c r="Q134" s="64"/>
      <c r="R134" s="64"/>
      <c r="S134" s="65"/>
      <c r="T134" s="69"/>
      <c r="U134" s="64"/>
      <c r="V134" s="64"/>
      <c r="W134" s="64"/>
      <c r="X134" s="64"/>
      <c r="Y134" s="64"/>
      <c r="Z134" s="64"/>
      <c r="AA134" s="65"/>
    </row>
    <row r="135" spans="3:27" ht="18" customHeight="1">
      <c r="C135" s="308"/>
      <c r="D135" s="282" t="s">
        <v>72</v>
      </c>
      <c r="E135" s="277"/>
      <c r="F135" s="278" t="s">
        <v>22</v>
      </c>
      <c r="G135" s="277"/>
      <c r="H135" s="278" t="s">
        <v>21</v>
      </c>
      <c r="I135" s="501"/>
      <c r="J135" s="502"/>
      <c r="K135" s="281">
        <f t="shared" si="6"/>
        <v>0</v>
      </c>
      <c r="L135" s="69"/>
      <c r="M135" s="64"/>
      <c r="N135" s="64"/>
      <c r="O135" s="64"/>
      <c r="P135" s="64"/>
      <c r="Q135" s="64"/>
      <c r="R135" s="64"/>
      <c r="S135" s="65"/>
      <c r="T135" s="69"/>
      <c r="U135" s="64"/>
      <c r="V135" s="64"/>
      <c r="W135" s="64"/>
      <c r="X135" s="64"/>
      <c r="Y135" s="64"/>
      <c r="Z135" s="64"/>
      <c r="AA135" s="65"/>
    </row>
    <row r="136" spans="3:27" ht="18" customHeight="1">
      <c r="C136" s="308"/>
      <c r="D136" s="282" t="s">
        <v>73</v>
      </c>
      <c r="E136" s="277"/>
      <c r="F136" s="278" t="s">
        <v>22</v>
      </c>
      <c r="G136" s="277"/>
      <c r="H136" s="278" t="s">
        <v>21</v>
      </c>
      <c r="I136" s="501"/>
      <c r="J136" s="502"/>
      <c r="K136" s="281">
        <f t="shared" si="6"/>
        <v>0</v>
      </c>
      <c r="L136" s="69"/>
      <c r="M136" s="64"/>
      <c r="N136" s="64"/>
      <c r="O136" s="64"/>
      <c r="P136" s="64"/>
      <c r="Q136" s="64"/>
      <c r="R136" s="64"/>
      <c r="S136" s="65"/>
      <c r="T136" s="69"/>
      <c r="U136" s="64"/>
      <c r="V136" s="64"/>
      <c r="W136" s="64"/>
      <c r="X136" s="64"/>
      <c r="Y136" s="64"/>
      <c r="Z136" s="64"/>
      <c r="AA136" s="65"/>
    </row>
    <row r="137" spans="3:27" ht="30" customHeight="1">
      <c r="C137" s="308"/>
      <c r="D137" s="276" t="s">
        <v>74</v>
      </c>
      <c r="E137" s="277"/>
      <c r="F137" s="278" t="s">
        <v>22</v>
      </c>
      <c r="G137" s="277"/>
      <c r="H137" s="278" t="s">
        <v>21</v>
      </c>
      <c r="I137" s="501"/>
      <c r="J137" s="502"/>
      <c r="K137" s="281">
        <f t="shared" si="6"/>
        <v>0</v>
      </c>
      <c r="L137" s="69"/>
      <c r="M137" s="64"/>
      <c r="N137" s="64"/>
      <c r="O137" s="64"/>
      <c r="P137" s="64"/>
      <c r="Q137" s="64"/>
      <c r="R137" s="64"/>
      <c r="S137" s="65"/>
      <c r="T137" s="69"/>
      <c r="U137" s="64"/>
      <c r="V137" s="64"/>
      <c r="W137" s="64"/>
      <c r="X137" s="64"/>
      <c r="Y137" s="64"/>
      <c r="Z137" s="64"/>
      <c r="AA137" s="65"/>
    </row>
    <row r="138" spans="3:27" ht="18" customHeight="1">
      <c r="C138" s="308"/>
      <c r="D138" s="315" t="s">
        <v>75</v>
      </c>
      <c r="E138" s="316"/>
      <c r="F138" s="317" t="s">
        <v>22</v>
      </c>
      <c r="G138" s="316"/>
      <c r="H138" s="317" t="s">
        <v>21</v>
      </c>
      <c r="I138" s="501"/>
      <c r="J138" s="502"/>
      <c r="K138" s="318">
        <f>ROUNDDOWN(G138*$I$133/1000,0)</f>
        <v>0</v>
      </c>
      <c r="L138" s="367"/>
      <c r="M138" s="259"/>
      <c r="N138" s="259"/>
      <c r="O138" s="259"/>
      <c r="P138" s="259"/>
      <c r="Q138" s="259"/>
      <c r="R138" s="259"/>
      <c r="S138" s="260"/>
      <c r="T138" s="367"/>
      <c r="U138" s="259"/>
      <c r="V138" s="259"/>
      <c r="W138" s="259"/>
      <c r="X138" s="259"/>
      <c r="Y138" s="259"/>
      <c r="Z138" s="259"/>
      <c r="AA138" s="260"/>
    </row>
    <row r="139" spans="3:27" ht="45" customHeight="1">
      <c r="C139" s="319"/>
      <c r="D139" s="311" t="s">
        <v>253</v>
      </c>
      <c r="E139" s="284"/>
      <c r="F139" s="285" t="s">
        <v>22</v>
      </c>
      <c r="G139" s="284"/>
      <c r="H139" s="285" t="s">
        <v>21</v>
      </c>
      <c r="I139" s="503"/>
      <c r="J139" s="504"/>
      <c r="K139" s="288">
        <f t="shared" si="6"/>
        <v>0</v>
      </c>
      <c r="L139" s="70"/>
      <c r="M139" s="66"/>
      <c r="N139" s="66"/>
      <c r="O139" s="66"/>
      <c r="P139" s="66"/>
      <c r="Q139" s="66"/>
      <c r="R139" s="66"/>
      <c r="S139" s="67"/>
      <c r="T139" s="70"/>
      <c r="U139" s="66"/>
      <c r="V139" s="66"/>
      <c r="W139" s="66"/>
      <c r="X139" s="66"/>
      <c r="Y139" s="66"/>
      <c r="Z139" s="66"/>
      <c r="AA139" s="67"/>
    </row>
    <row r="140" spans="3:27" ht="18" customHeight="1">
      <c r="C140" s="4" t="s">
        <v>20</v>
      </c>
      <c r="D140" s="2"/>
      <c r="E140" s="52"/>
      <c r="F140" s="52"/>
      <c r="G140" s="52"/>
      <c r="H140" s="52"/>
      <c r="I140" s="118"/>
      <c r="J140" s="118"/>
      <c r="K140" s="54"/>
      <c r="L140" s="112"/>
      <c r="M140" s="110"/>
      <c r="N140" s="110"/>
      <c r="O140" s="110"/>
      <c r="P140" s="110"/>
      <c r="Q140" s="110"/>
      <c r="R140" s="110"/>
      <c r="S140" s="111"/>
      <c r="T140" s="112"/>
      <c r="U140" s="110"/>
      <c r="V140" s="110"/>
      <c r="W140" s="110"/>
      <c r="X140" s="110"/>
      <c r="Y140" s="110"/>
      <c r="Z140" s="110"/>
      <c r="AA140" s="111"/>
    </row>
    <row r="141" spans="3:27" ht="30" customHeight="1">
      <c r="C141" s="406"/>
      <c r="D141" s="32" t="s">
        <v>44</v>
      </c>
      <c r="E141" s="20"/>
      <c r="F141" s="9" t="s">
        <v>22</v>
      </c>
      <c r="G141" s="20"/>
      <c r="H141" s="25" t="s">
        <v>21</v>
      </c>
      <c r="I141" s="493">
        <v>0.5</v>
      </c>
      <c r="J141" s="494"/>
      <c r="K141" s="26">
        <f>ROUNDDOWN(G141*$I$141/1000,0)</f>
        <v>0</v>
      </c>
      <c r="L141" s="69"/>
      <c r="M141" s="64"/>
      <c r="N141" s="64"/>
      <c r="O141" s="64"/>
      <c r="P141" s="64"/>
      <c r="Q141" s="64"/>
      <c r="R141" s="64"/>
      <c r="S141" s="65"/>
      <c r="T141" s="69"/>
      <c r="U141" s="64"/>
      <c r="V141" s="64"/>
      <c r="W141" s="64"/>
      <c r="X141" s="64"/>
      <c r="Y141" s="64"/>
      <c r="Z141" s="64"/>
      <c r="AA141" s="65"/>
    </row>
    <row r="142" spans="3:27" ht="18" customHeight="1">
      <c r="C142" s="406"/>
      <c r="D142" s="1" t="s">
        <v>4</v>
      </c>
      <c r="E142" s="20"/>
      <c r="F142" s="9" t="s">
        <v>22</v>
      </c>
      <c r="G142" s="20"/>
      <c r="H142" s="25" t="s">
        <v>21</v>
      </c>
      <c r="I142" s="493"/>
      <c r="J142" s="494"/>
      <c r="K142" s="26">
        <f t="shared" ref="K142:K157" si="7">ROUNDDOWN(G142*$I$141/1000,0)</f>
        <v>0</v>
      </c>
      <c r="L142" s="69"/>
      <c r="M142" s="64"/>
      <c r="N142" s="64"/>
      <c r="O142" s="64"/>
      <c r="P142" s="64"/>
      <c r="Q142" s="64"/>
      <c r="R142" s="64"/>
      <c r="S142" s="65"/>
      <c r="T142" s="69"/>
      <c r="U142" s="64"/>
      <c r="V142" s="64"/>
      <c r="W142" s="64"/>
      <c r="X142" s="64"/>
      <c r="Y142" s="64"/>
      <c r="Z142" s="64"/>
      <c r="AA142" s="65"/>
    </row>
    <row r="143" spans="3:27" ht="18" customHeight="1">
      <c r="C143" s="406"/>
      <c r="D143" s="1" t="s">
        <v>42</v>
      </c>
      <c r="E143" s="20"/>
      <c r="F143" s="9" t="s">
        <v>22</v>
      </c>
      <c r="G143" s="20"/>
      <c r="H143" s="31" t="s">
        <v>43</v>
      </c>
      <c r="I143" s="493"/>
      <c r="J143" s="494"/>
      <c r="K143" s="26">
        <f t="shared" si="7"/>
        <v>0</v>
      </c>
      <c r="L143" s="69"/>
      <c r="M143" s="64"/>
      <c r="N143" s="64"/>
      <c r="O143" s="64"/>
      <c r="P143" s="64"/>
      <c r="Q143" s="64"/>
      <c r="R143" s="64"/>
      <c r="S143" s="65"/>
      <c r="T143" s="69"/>
      <c r="U143" s="64"/>
      <c r="V143" s="64"/>
      <c r="W143" s="64"/>
      <c r="X143" s="64"/>
      <c r="Y143" s="64"/>
      <c r="Z143" s="64"/>
      <c r="AA143" s="65"/>
    </row>
    <row r="144" spans="3:27" ht="30" customHeight="1">
      <c r="C144" s="406"/>
      <c r="D144" s="32" t="s">
        <v>6</v>
      </c>
      <c r="E144" s="20"/>
      <c r="F144" s="9" t="s">
        <v>22</v>
      </c>
      <c r="G144" s="20"/>
      <c r="H144" s="25" t="s">
        <v>21</v>
      </c>
      <c r="I144" s="493"/>
      <c r="J144" s="494"/>
      <c r="K144" s="26">
        <f t="shared" si="7"/>
        <v>0</v>
      </c>
      <c r="L144" s="69"/>
      <c r="M144" s="64"/>
      <c r="N144" s="64"/>
      <c r="O144" s="64"/>
      <c r="P144" s="64"/>
      <c r="Q144" s="64"/>
      <c r="R144" s="64"/>
      <c r="S144" s="65"/>
      <c r="T144" s="69"/>
      <c r="U144" s="64"/>
      <c r="V144" s="64"/>
      <c r="W144" s="64"/>
      <c r="X144" s="64"/>
      <c r="Y144" s="64"/>
      <c r="Z144" s="64"/>
      <c r="AA144" s="65"/>
    </row>
    <row r="145" spans="2:27" ht="18" customHeight="1">
      <c r="C145" s="406"/>
      <c r="D145" s="1" t="s">
        <v>8</v>
      </c>
      <c r="E145" s="20"/>
      <c r="F145" s="9" t="s">
        <v>22</v>
      </c>
      <c r="G145" s="20"/>
      <c r="H145" s="25" t="s">
        <v>21</v>
      </c>
      <c r="I145" s="493"/>
      <c r="J145" s="494"/>
      <c r="K145" s="26">
        <f t="shared" si="7"/>
        <v>0</v>
      </c>
      <c r="L145" s="69"/>
      <c r="M145" s="64"/>
      <c r="N145" s="64"/>
      <c r="O145" s="64"/>
      <c r="P145" s="64"/>
      <c r="Q145" s="64"/>
      <c r="R145" s="64"/>
      <c r="S145" s="65"/>
      <c r="T145" s="69"/>
      <c r="U145" s="64"/>
      <c r="V145" s="64"/>
      <c r="W145" s="64"/>
      <c r="X145" s="64"/>
      <c r="Y145" s="64"/>
      <c r="Z145" s="64"/>
      <c r="AA145" s="65"/>
    </row>
    <row r="146" spans="2:27" ht="18" customHeight="1">
      <c r="C146" s="406"/>
      <c r="D146" s="1" t="s">
        <v>10</v>
      </c>
      <c r="E146" s="20"/>
      <c r="F146" s="9" t="s">
        <v>22</v>
      </c>
      <c r="G146" s="20"/>
      <c r="H146" s="25" t="s">
        <v>21</v>
      </c>
      <c r="I146" s="493"/>
      <c r="J146" s="494"/>
      <c r="K146" s="26">
        <f t="shared" si="7"/>
        <v>0</v>
      </c>
      <c r="L146" s="69"/>
      <c r="M146" s="64"/>
      <c r="N146" s="64"/>
      <c r="O146" s="64"/>
      <c r="P146" s="64"/>
      <c r="Q146" s="64"/>
      <c r="R146" s="64"/>
      <c r="S146" s="65"/>
      <c r="T146" s="69"/>
      <c r="U146" s="64"/>
      <c r="V146" s="64"/>
      <c r="W146" s="64"/>
      <c r="X146" s="64"/>
      <c r="Y146" s="64"/>
      <c r="Z146" s="64"/>
      <c r="AA146" s="65"/>
    </row>
    <row r="147" spans="2:27" ht="18" customHeight="1">
      <c r="C147" s="406"/>
      <c r="D147" s="1" t="s">
        <v>14</v>
      </c>
      <c r="E147" s="20"/>
      <c r="F147" s="9" t="s">
        <v>22</v>
      </c>
      <c r="G147" s="20"/>
      <c r="H147" s="25" t="s">
        <v>21</v>
      </c>
      <c r="I147" s="493"/>
      <c r="J147" s="494"/>
      <c r="K147" s="26">
        <f>ROUNDDOWN(G147*$I$141/1000,0)</f>
        <v>0</v>
      </c>
      <c r="L147" s="69"/>
      <c r="M147" s="64"/>
      <c r="N147" s="64"/>
      <c r="O147" s="64"/>
      <c r="P147" s="64"/>
      <c r="Q147" s="64"/>
      <c r="R147" s="64"/>
      <c r="S147" s="65"/>
      <c r="T147" s="69"/>
      <c r="U147" s="64"/>
      <c r="V147" s="64"/>
      <c r="W147" s="64"/>
      <c r="X147" s="64"/>
      <c r="Y147" s="64"/>
      <c r="Z147" s="64"/>
      <c r="AA147" s="65"/>
    </row>
    <row r="148" spans="2:27" ht="18" customHeight="1">
      <c r="C148" s="406"/>
      <c r="D148" s="1" t="s">
        <v>7</v>
      </c>
      <c r="E148" s="20"/>
      <c r="F148" s="9" t="s">
        <v>22</v>
      </c>
      <c r="G148" s="20"/>
      <c r="H148" s="31" t="s">
        <v>43</v>
      </c>
      <c r="I148" s="493"/>
      <c r="J148" s="494"/>
      <c r="K148" s="26">
        <f t="shared" si="7"/>
        <v>0</v>
      </c>
      <c r="L148" s="69"/>
      <c r="M148" s="64"/>
      <c r="N148" s="64"/>
      <c r="O148" s="64"/>
      <c r="P148" s="64"/>
      <c r="Q148" s="64"/>
      <c r="R148" s="64"/>
      <c r="S148" s="65"/>
      <c r="T148" s="69"/>
      <c r="U148" s="64"/>
      <c r="V148" s="64"/>
      <c r="W148" s="64"/>
      <c r="X148" s="64"/>
      <c r="Y148" s="64"/>
      <c r="Z148" s="64"/>
      <c r="AA148" s="65"/>
    </row>
    <row r="149" spans="2:27">
      <c r="C149" s="406"/>
      <c r="D149" s="1" t="s">
        <v>5</v>
      </c>
      <c r="E149" s="20"/>
      <c r="F149" s="9" t="s">
        <v>22</v>
      </c>
      <c r="G149" s="20"/>
      <c r="H149" s="25" t="s">
        <v>21</v>
      </c>
      <c r="I149" s="493"/>
      <c r="J149" s="494"/>
      <c r="K149" s="26">
        <f t="shared" si="7"/>
        <v>0</v>
      </c>
      <c r="L149" s="69"/>
      <c r="M149" s="64"/>
      <c r="N149" s="64"/>
      <c r="O149" s="64"/>
      <c r="P149" s="64"/>
      <c r="Q149" s="64"/>
      <c r="R149" s="64"/>
      <c r="S149" s="65"/>
      <c r="T149" s="69"/>
      <c r="U149" s="64"/>
      <c r="V149" s="64"/>
      <c r="W149" s="64"/>
      <c r="X149" s="64"/>
      <c r="Y149" s="64"/>
      <c r="Z149" s="64"/>
      <c r="AA149" s="65"/>
    </row>
    <row r="150" spans="2:27" ht="18" customHeight="1">
      <c r="C150" s="406"/>
      <c r="D150" s="1" t="s">
        <v>45</v>
      </c>
      <c r="E150" s="20"/>
      <c r="F150" s="9" t="s">
        <v>22</v>
      </c>
      <c r="G150" s="20"/>
      <c r="H150" s="25" t="s">
        <v>21</v>
      </c>
      <c r="I150" s="493"/>
      <c r="J150" s="494"/>
      <c r="K150" s="26">
        <f t="shared" si="7"/>
        <v>0</v>
      </c>
      <c r="L150" s="69"/>
      <c r="M150" s="64"/>
      <c r="N150" s="64"/>
      <c r="O150" s="64"/>
      <c r="P150" s="64"/>
      <c r="Q150" s="64"/>
      <c r="R150" s="64"/>
      <c r="S150" s="65"/>
      <c r="T150" s="69"/>
      <c r="U150" s="64"/>
      <c r="V150" s="64"/>
      <c r="W150" s="64"/>
      <c r="X150" s="64"/>
      <c r="Y150" s="64"/>
      <c r="Z150" s="64"/>
      <c r="AA150" s="65"/>
    </row>
    <row r="151" spans="2:27" ht="45" customHeight="1">
      <c r="C151" s="406"/>
      <c r="D151" s="155" t="s">
        <v>235</v>
      </c>
      <c r="E151" s="20"/>
      <c r="F151" s="9" t="s">
        <v>22</v>
      </c>
      <c r="G151" s="20"/>
      <c r="H151" s="25" t="s">
        <v>21</v>
      </c>
      <c r="I151" s="493"/>
      <c r="J151" s="494"/>
      <c r="K151" s="26">
        <f>ROUNDDOWN(G151*$I$141/1000,0)</f>
        <v>0</v>
      </c>
      <c r="L151" s="69"/>
      <c r="M151" s="64"/>
      <c r="N151" s="64"/>
      <c r="O151" s="64"/>
      <c r="P151" s="64"/>
      <c r="Q151" s="64"/>
      <c r="R151" s="64"/>
      <c r="S151" s="65"/>
      <c r="T151" s="69"/>
      <c r="U151" s="64"/>
      <c r="V151" s="64"/>
      <c r="W151" s="64"/>
      <c r="X151" s="64"/>
      <c r="Y151" s="64"/>
      <c r="Z151" s="64"/>
      <c r="AA151" s="65"/>
    </row>
    <row r="152" spans="2:27" ht="30" customHeight="1">
      <c r="C152" s="406"/>
      <c r="D152" s="32" t="s">
        <v>48</v>
      </c>
      <c r="E152" s="20"/>
      <c r="F152" s="9" t="s">
        <v>22</v>
      </c>
      <c r="G152" s="20"/>
      <c r="H152" s="25" t="s">
        <v>21</v>
      </c>
      <c r="I152" s="493"/>
      <c r="J152" s="494"/>
      <c r="K152" s="26">
        <f t="shared" si="7"/>
        <v>0</v>
      </c>
      <c r="L152" s="69"/>
      <c r="M152" s="64"/>
      <c r="N152" s="64"/>
      <c r="O152" s="64"/>
      <c r="P152" s="64"/>
      <c r="Q152" s="64"/>
      <c r="R152" s="64"/>
      <c r="S152" s="65"/>
      <c r="T152" s="69"/>
      <c r="U152" s="64"/>
      <c r="V152" s="64"/>
      <c r="W152" s="64"/>
      <c r="X152" s="64"/>
      <c r="Y152" s="64"/>
      <c r="Z152" s="64"/>
      <c r="AA152" s="65"/>
    </row>
    <row r="153" spans="2:27" ht="30" customHeight="1">
      <c r="C153" s="406"/>
      <c r="D153" s="32" t="s">
        <v>49</v>
      </c>
      <c r="E153" s="20"/>
      <c r="F153" s="9" t="s">
        <v>22</v>
      </c>
      <c r="G153" s="20"/>
      <c r="H153" s="25" t="s">
        <v>21</v>
      </c>
      <c r="I153" s="493"/>
      <c r="J153" s="494"/>
      <c r="K153" s="26">
        <f t="shared" si="7"/>
        <v>0</v>
      </c>
      <c r="L153" s="69"/>
      <c r="M153" s="64"/>
      <c r="N153" s="64"/>
      <c r="O153" s="64"/>
      <c r="P153" s="64"/>
      <c r="Q153" s="64"/>
      <c r="R153" s="64"/>
      <c r="S153" s="65"/>
      <c r="T153" s="69"/>
      <c r="U153" s="64"/>
      <c r="V153" s="64"/>
      <c r="W153" s="64"/>
      <c r="X153" s="64"/>
      <c r="Y153" s="64"/>
      <c r="Z153" s="64"/>
      <c r="AA153" s="65"/>
    </row>
    <row r="154" spans="2:27" ht="18" customHeight="1">
      <c r="C154" s="406"/>
      <c r="D154" s="32" t="s">
        <v>50</v>
      </c>
      <c r="E154" s="20"/>
      <c r="F154" s="9" t="s">
        <v>22</v>
      </c>
      <c r="G154" s="20"/>
      <c r="H154" s="25" t="s">
        <v>21</v>
      </c>
      <c r="I154" s="493"/>
      <c r="J154" s="494"/>
      <c r="K154" s="26">
        <f t="shared" si="7"/>
        <v>0</v>
      </c>
      <c r="L154" s="69"/>
      <c r="M154" s="64"/>
      <c r="N154" s="64"/>
      <c r="O154" s="64"/>
      <c r="P154" s="64"/>
      <c r="Q154" s="64"/>
      <c r="R154" s="64"/>
      <c r="S154" s="65"/>
      <c r="T154" s="69"/>
      <c r="U154" s="64"/>
      <c r="V154" s="64"/>
      <c r="W154" s="64"/>
      <c r="X154" s="64"/>
      <c r="Y154" s="64"/>
      <c r="Z154" s="64"/>
      <c r="AA154" s="65"/>
    </row>
    <row r="155" spans="2:27" ht="18" customHeight="1">
      <c r="C155" s="406"/>
      <c r="D155" s="32" t="s">
        <v>51</v>
      </c>
      <c r="E155" s="20"/>
      <c r="F155" s="9" t="s">
        <v>22</v>
      </c>
      <c r="G155" s="20"/>
      <c r="H155" s="25" t="s">
        <v>21</v>
      </c>
      <c r="I155" s="493"/>
      <c r="J155" s="494"/>
      <c r="K155" s="26">
        <f>ROUNDDOWN(G155*$I$141/1000,0)</f>
        <v>0</v>
      </c>
      <c r="L155" s="69"/>
      <c r="M155" s="64"/>
      <c r="N155" s="64"/>
      <c r="O155" s="64"/>
      <c r="P155" s="64"/>
      <c r="Q155" s="64"/>
      <c r="R155" s="64"/>
      <c r="S155" s="65"/>
      <c r="T155" s="69"/>
      <c r="U155" s="64"/>
      <c r="V155" s="64"/>
      <c r="W155" s="64"/>
      <c r="X155" s="64"/>
      <c r="Y155" s="64"/>
      <c r="Z155" s="64"/>
      <c r="AA155" s="65"/>
    </row>
    <row r="156" spans="2:27" ht="18" customHeight="1">
      <c r="C156" s="406"/>
      <c r="D156" s="32" t="s">
        <v>52</v>
      </c>
      <c r="E156" s="20"/>
      <c r="F156" s="9" t="s">
        <v>22</v>
      </c>
      <c r="G156" s="20"/>
      <c r="H156" s="25" t="s">
        <v>21</v>
      </c>
      <c r="I156" s="493"/>
      <c r="J156" s="494"/>
      <c r="K156" s="26">
        <f t="shared" si="7"/>
        <v>0</v>
      </c>
      <c r="L156" s="69"/>
      <c r="M156" s="64"/>
      <c r="N156" s="64"/>
      <c r="O156" s="64"/>
      <c r="P156" s="64"/>
      <c r="Q156" s="64"/>
      <c r="R156" s="64"/>
      <c r="S156" s="65"/>
      <c r="T156" s="69"/>
      <c r="U156" s="64"/>
      <c r="V156" s="64"/>
      <c r="W156" s="64"/>
      <c r="X156" s="64"/>
      <c r="Y156" s="64"/>
      <c r="Z156" s="64"/>
      <c r="AA156" s="65"/>
    </row>
    <row r="157" spans="2:27" ht="27" customHeight="1" thickBot="1">
      <c r="C157" s="407"/>
      <c r="D157" s="32" t="s">
        <v>53</v>
      </c>
      <c r="E157" s="20"/>
      <c r="F157" s="9" t="s">
        <v>22</v>
      </c>
      <c r="G157" s="20"/>
      <c r="H157" s="25" t="s">
        <v>21</v>
      </c>
      <c r="I157" s="495"/>
      <c r="J157" s="496"/>
      <c r="K157" s="26">
        <f t="shared" si="7"/>
        <v>0</v>
      </c>
      <c r="L157" s="70"/>
      <c r="M157" s="66"/>
      <c r="N157" s="66"/>
      <c r="O157" s="66"/>
      <c r="P157" s="66"/>
      <c r="Q157" s="66"/>
      <c r="R157" s="66"/>
      <c r="S157" s="67"/>
      <c r="T157" s="70"/>
      <c r="U157" s="66"/>
      <c r="V157" s="66"/>
      <c r="W157" s="66"/>
      <c r="X157" s="66"/>
      <c r="Y157" s="66"/>
      <c r="Z157" s="66"/>
      <c r="AA157" s="67"/>
    </row>
    <row r="158" spans="2:27" ht="18" customHeight="1" thickBot="1">
      <c r="C158" s="401" t="s">
        <v>35</v>
      </c>
      <c r="D158" s="457"/>
      <c r="E158" s="458"/>
      <c r="F158" s="458"/>
      <c r="G158" s="458"/>
      <c r="H158" s="458"/>
      <c r="I158" s="458"/>
      <c r="J158" s="459"/>
      <c r="K158" s="13">
        <f>SUM(K133:K157)</f>
        <v>0</v>
      </c>
      <c r="L158" s="107"/>
      <c r="M158" s="357"/>
      <c r="N158" s="357"/>
      <c r="O158" s="357"/>
      <c r="P158" s="357"/>
      <c r="Q158" s="357"/>
      <c r="R158" s="357"/>
      <c r="S158" s="357"/>
      <c r="T158" s="108"/>
      <c r="U158" s="357"/>
      <c r="V158" s="357"/>
    </row>
    <row r="159" spans="2:27" ht="13.5" customHeight="1">
      <c r="C159" s="14"/>
      <c r="D159" s="14"/>
      <c r="E159" s="27"/>
      <c r="F159" s="27"/>
      <c r="G159" s="27"/>
      <c r="H159" s="27"/>
      <c r="I159" s="27"/>
      <c r="J159" s="27"/>
      <c r="K159" s="15"/>
      <c r="L159" s="15"/>
      <c r="T159" s="15"/>
    </row>
    <row r="160" spans="2:27" ht="18" customHeight="1">
      <c r="B160" s="6" t="s">
        <v>97</v>
      </c>
      <c r="E160" s="16"/>
      <c r="F160" s="16"/>
      <c r="G160" s="16"/>
      <c r="H160" s="16"/>
      <c r="I160" s="16"/>
      <c r="J160" s="16"/>
      <c r="K160" s="17"/>
      <c r="L160" s="15"/>
      <c r="T160" s="15"/>
    </row>
    <row r="161" spans="3:27" ht="15" customHeight="1">
      <c r="K161" s="16" t="s">
        <v>25</v>
      </c>
      <c r="L161" s="15"/>
      <c r="T161" s="15"/>
    </row>
    <row r="162" spans="3:27" ht="19.5" customHeight="1">
      <c r="C162" s="427" t="s">
        <v>55</v>
      </c>
      <c r="D162" s="428"/>
      <c r="E162" s="430" t="s">
        <v>38</v>
      </c>
      <c r="F162" s="430"/>
      <c r="G162" s="430"/>
      <c r="H162" s="431"/>
      <c r="I162" s="432" t="s">
        <v>39</v>
      </c>
      <c r="J162" s="449"/>
      <c r="K162" s="29" t="s">
        <v>40</v>
      </c>
      <c r="L162" s="442" t="s">
        <v>268</v>
      </c>
      <c r="M162" s="443"/>
      <c r="N162" s="443"/>
      <c r="O162" s="443"/>
      <c r="P162" s="443"/>
      <c r="Q162" s="443"/>
      <c r="R162" s="443"/>
      <c r="S162" s="443"/>
      <c r="T162" s="443"/>
      <c r="U162" s="443"/>
      <c r="V162" s="443"/>
      <c r="W162" s="443"/>
      <c r="X162" s="443"/>
      <c r="Y162" s="443"/>
      <c r="Z162" s="443"/>
      <c r="AA162" s="444"/>
    </row>
    <row r="163" spans="3:27" ht="30" customHeight="1">
      <c r="C163" s="405"/>
      <c r="D163" s="429"/>
      <c r="E163" s="418" t="s">
        <v>24</v>
      </c>
      <c r="F163" s="418"/>
      <c r="G163" s="418"/>
      <c r="H163" s="419"/>
      <c r="I163" s="420" t="str">
        <f>+$I$10</f>
        <v>補助単価</v>
      </c>
      <c r="J163" s="421"/>
      <c r="K163" s="3" t="s">
        <v>0</v>
      </c>
      <c r="L163" s="57" t="s">
        <v>79</v>
      </c>
      <c r="M163" s="58" t="s">
        <v>80</v>
      </c>
      <c r="N163" s="59" t="s">
        <v>128</v>
      </c>
      <c r="O163" s="59" t="s">
        <v>81</v>
      </c>
      <c r="P163" s="58" t="s">
        <v>82</v>
      </c>
      <c r="Q163" s="59" t="s">
        <v>84</v>
      </c>
      <c r="R163" s="58" t="s">
        <v>83</v>
      </c>
      <c r="S163" s="60" t="s">
        <v>85</v>
      </c>
      <c r="T163" s="61" t="s">
        <v>79</v>
      </c>
      <c r="U163" s="58" t="s">
        <v>80</v>
      </c>
      <c r="V163" s="59" t="s">
        <v>128</v>
      </c>
      <c r="W163" s="59" t="s">
        <v>81</v>
      </c>
      <c r="X163" s="58" t="s">
        <v>82</v>
      </c>
      <c r="Y163" s="59" t="s">
        <v>84</v>
      </c>
      <c r="Z163" s="58" t="s">
        <v>83</v>
      </c>
      <c r="AA163" s="60" t="s">
        <v>85</v>
      </c>
    </row>
    <row r="164" spans="3:27" ht="18" customHeight="1">
      <c r="C164" s="486" t="s">
        <v>98</v>
      </c>
      <c r="D164" s="487"/>
      <c r="E164" s="11"/>
      <c r="F164" s="11"/>
      <c r="G164" s="11"/>
      <c r="H164" s="11"/>
      <c r="I164" s="11"/>
      <c r="J164" s="11"/>
      <c r="K164" s="12"/>
      <c r="L164" s="71"/>
      <c r="M164" s="62"/>
      <c r="N164" s="62"/>
      <c r="O164" s="62"/>
      <c r="P164" s="62"/>
      <c r="Q164" s="62"/>
      <c r="R164" s="62"/>
      <c r="S164" s="63"/>
      <c r="T164" s="68"/>
      <c r="U164" s="62"/>
      <c r="V164" s="62"/>
      <c r="W164" s="62"/>
      <c r="X164" s="62"/>
      <c r="Y164" s="62"/>
      <c r="Z164" s="62"/>
      <c r="AA164" s="63"/>
    </row>
    <row r="165" spans="3:27" ht="18" customHeight="1">
      <c r="C165" s="485"/>
      <c r="D165" s="1" t="s">
        <v>41</v>
      </c>
      <c r="E165" s="20"/>
      <c r="F165" s="9" t="s">
        <v>22</v>
      </c>
      <c r="G165" s="20"/>
      <c r="H165" s="9" t="s">
        <v>23</v>
      </c>
      <c r="I165" s="158">
        <v>1600</v>
      </c>
      <c r="J165" s="8" t="s">
        <v>2</v>
      </c>
      <c r="K165" s="18">
        <f>G165*I165</f>
        <v>0</v>
      </c>
      <c r="L165" s="69"/>
      <c r="M165" s="64"/>
      <c r="N165" s="64"/>
      <c r="O165" s="64"/>
      <c r="P165" s="64"/>
      <c r="Q165" s="64"/>
      <c r="R165" s="64"/>
      <c r="S165" s="65"/>
      <c r="T165" s="69"/>
      <c r="U165" s="64"/>
      <c r="V165" s="64"/>
      <c r="W165" s="64"/>
      <c r="X165" s="64"/>
      <c r="Y165" s="64"/>
      <c r="Z165" s="64"/>
      <c r="AA165" s="65"/>
    </row>
    <row r="166" spans="3:27" ht="34.5" customHeight="1">
      <c r="C166" s="406"/>
      <c r="D166" s="163" t="s">
        <v>96</v>
      </c>
      <c r="E166" s="128"/>
      <c r="F166" s="152" t="s">
        <v>22</v>
      </c>
      <c r="G166" s="128"/>
      <c r="H166" s="152" t="s">
        <v>23</v>
      </c>
      <c r="I166" s="164">
        <v>3190</v>
      </c>
      <c r="J166" s="129" t="s">
        <v>2</v>
      </c>
      <c r="K166" s="130">
        <f>G166*I166</f>
        <v>0</v>
      </c>
      <c r="L166" s="70"/>
      <c r="M166" s="66"/>
      <c r="N166" s="66"/>
      <c r="O166" s="66"/>
      <c r="P166" s="66"/>
      <c r="Q166" s="66"/>
      <c r="R166" s="66"/>
      <c r="S166" s="67"/>
      <c r="T166" s="70"/>
      <c r="U166" s="66"/>
      <c r="V166" s="66"/>
      <c r="W166" s="66"/>
      <c r="X166" s="66"/>
      <c r="Y166" s="66"/>
      <c r="Z166" s="66"/>
      <c r="AA166" s="67"/>
    </row>
    <row r="167" spans="3:27" ht="36.75" customHeight="1">
      <c r="C167" s="483" t="s">
        <v>99</v>
      </c>
      <c r="D167" s="484"/>
      <c r="E167" s="322"/>
      <c r="F167" s="323"/>
      <c r="G167" s="323"/>
      <c r="H167" s="323"/>
      <c r="I167" s="323"/>
      <c r="J167" s="323"/>
      <c r="K167" s="324"/>
      <c r="L167" s="368"/>
      <c r="M167" s="62"/>
      <c r="N167" s="62"/>
      <c r="O167" s="62"/>
      <c r="P167" s="62"/>
      <c r="Q167" s="62"/>
      <c r="R167" s="62"/>
      <c r="S167" s="63"/>
      <c r="T167" s="119"/>
      <c r="U167" s="62"/>
      <c r="V167" s="62"/>
      <c r="W167" s="62"/>
      <c r="X167" s="62"/>
      <c r="Y167" s="62"/>
      <c r="Z167" s="62"/>
      <c r="AA167" s="63"/>
    </row>
    <row r="168" spans="3:27" ht="18" customHeight="1">
      <c r="C168" s="308"/>
      <c r="D168" s="282" t="s">
        <v>129</v>
      </c>
      <c r="E168" s="277"/>
      <c r="F168" s="278" t="s">
        <v>22</v>
      </c>
      <c r="G168" s="277"/>
      <c r="H168" s="278" t="s">
        <v>23</v>
      </c>
      <c r="I168" s="279">
        <v>976</v>
      </c>
      <c r="J168" s="280" t="s">
        <v>2</v>
      </c>
      <c r="K168" s="281">
        <f>G168*I168</f>
        <v>0</v>
      </c>
      <c r="L168" s="369"/>
      <c r="M168" s="64"/>
      <c r="N168" s="64"/>
      <c r="O168" s="64"/>
      <c r="P168" s="64"/>
      <c r="Q168" s="64"/>
      <c r="R168" s="64"/>
      <c r="S168" s="65"/>
      <c r="T168" s="69"/>
      <c r="U168" s="64"/>
      <c r="V168" s="64"/>
      <c r="W168" s="64"/>
      <c r="X168" s="64"/>
      <c r="Y168" s="64"/>
      <c r="Z168" s="64"/>
      <c r="AA168" s="65"/>
    </row>
    <row r="169" spans="3:27" ht="18" customHeight="1">
      <c r="C169" s="308"/>
      <c r="D169" s="315" t="s">
        <v>130</v>
      </c>
      <c r="E169" s="316"/>
      <c r="F169" s="278" t="s">
        <v>22</v>
      </c>
      <c r="G169" s="316"/>
      <c r="H169" s="278" t="s">
        <v>23</v>
      </c>
      <c r="I169" s="320">
        <v>976</v>
      </c>
      <c r="J169" s="321" t="s">
        <v>2</v>
      </c>
      <c r="K169" s="318">
        <f>G169*I169</f>
        <v>0</v>
      </c>
      <c r="L169" s="370"/>
      <c r="M169" s="259"/>
      <c r="N169" s="259"/>
      <c r="O169" s="259"/>
      <c r="P169" s="259"/>
      <c r="Q169" s="259"/>
      <c r="R169" s="259"/>
      <c r="S169" s="260"/>
      <c r="T169" s="367"/>
      <c r="U169" s="259"/>
      <c r="V169" s="259"/>
      <c r="W169" s="259"/>
      <c r="X169" s="259"/>
      <c r="Y169" s="259"/>
      <c r="Z169" s="259"/>
      <c r="AA169" s="260"/>
    </row>
    <row r="170" spans="3:27" ht="18" customHeight="1">
      <c r="C170" s="308"/>
      <c r="D170" s="315" t="s">
        <v>67</v>
      </c>
      <c r="E170" s="316"/>
      <c r="F170" s="278" t="s">
        <v>22</v>
      </c>
      <c r="G170" s="316"/>
      <c r="H170" s="278" t="s">
        <v>23</v>
      </c>
      <c r="I170" s="320">
        <v>976</v>
      </c>
      <c r="J170" s="321" t="s">
        <v>2</v>
      </c>
      <c r="K170" s="318">
        <f>G170*I170</f>
        <v>0</v>
      </c>
      <c r="L170" s="370"/>
      <c r="M170" s="259"/>
      <c r="N170" s="259"/>
      <c r="O170" s="259"/>
      <c r="P170" s="259"/>
      <c r="Q170" s="259"/>
      <c r="R170" s="259"/>
      <c r="S170" s="260"/>
      <c r="T170" s="367"/>
      <c r="U170" s="259"/>
      <c r="V170" s="259"/>
      <c r="W170" s="259"/>
      <c r="X170" s="259"/>
      <c r="Y170" s="259"/>
      <c r="Z170" s="259"/>
      <c r="AA170" s="260"/>
    </row>
    <row r="171" spans="3:27" ht="18" customHeight="1">
      <c r="C171" s="310"/>
      <c r="D171" s="283" t="s">
        <v>130</v>
      </c>
      <c r="E171" s="284"/>
      <c r="F171" s="325" t="s">
        <v>46</v>
      </c>
      <c r="G171" s="284"/>
      <c r="H171" s="325" t="s">
        <v>54</v>
      </c>
      <c r="I171" s="326">
        <v>976</v>
      </c>
      <c r="J171" s="287" t="s">
        <v>2</v>
      </c>
      <c r="K171" s="288">
        <f>G171*I171</f>
        <v>0</v>
      </c>
      <c r="L171" s="371"/>
      <c r="M171" s="66"/>
      <c r="N171" s="66"/>
      <c r="O171" s="66"/>
      <c r="P171" s="66"/>
      <c r="Q171" s="66"/>
      <c r="R171" s="66"/>
      <c r="S171" s="67"/>
      <c r="T171" s="70"/>
      <c r="U171" s="66"/>
      <c r="V171" s="66"/>
      <c r="W171" s="66"/>
      <c r="X171" s="66"/>
      <c r="Y171" s="66"/>
      <c r="Z171" s="66"/>
      <c r="AA171" s="67"/>
    </row>
    <row r="172" spans="3:27" ht="18" customHeight="1">
      <c r="C172" s="327" t="s">
        <v>156</v>
      </c>
      <c r="D172" s="328"/>
      <c r="E172" s="329"/>
      <c r="F172" s="329"/>
      <c r="G172" s="329"/>
      <c r="H172" s="329"/>
      <c r="I172" s="329"/>
      <c r="J172" s="329"/>
      <c r="K172" s="330"/>
      <c r="L172" s="119"/>
      <c r="M172" s="62"/>
      <c r="N172" s="62"/>
      <c r="O172" s="62"/>
      <c r="P172" s="62"/>
      <c r="Q172" s="62"/>
      <c r="R172" s="62"/>
      <c r="S172" s="63"/>
      <c r="T172" s="119"/>
      <c r="U172" s="62"/>
      <c r="V172" s="62"/>
      <c r="W172" s="62"/>
      <c r="X172" s="62"/>
      <c r="Y172" s="62"/>
      <c r="Z172" s="62"/>
      <c r="AA172" s="63"/>
    </row>
    <row r="173" spans="3:27" ht="18" customHeight="1">
      <c r="C173" s="308"/>
      <c r="D173" s="276" t="s">
        <v>70</v>
      </c>
      <c r="E173" s="482"/>
      <c r="F173" s="482"/>
      <c r="G173" s="482"/>
      <c r="H173" s="278" t="s">
        <v>22</v>
      </c>
      <c r="I173" s="279">
        <v>4670</v>
      </c>
      <c r="J173" s="280" t="s">
        <v>2</v>
      </c>
      <c r="K173" s="281">
        <f t="shared" ref="K173:K178" si="8">E173*I173</f>
        <v>0</v>
      </c>
      <c r="L173" s="69"/>
      <c r="M173" s="64"/>
      <c r="N173" s="64"/>
      <c r="O173" s="64"/>
      <c r="P173" s="64"/>
      <c r="Q173" s="64"/>
      <c r="R173" s="64"/>
      <c r="S173" s="65"/>
      <c r="T173" s="69"/>
      <c r="U173" s="64"/>
      <c r="V173" s="64"/>
      <c r="W173" s="64"/>
      <c r="X173" s="64"/>
      <c r="Y173" s="64"/>
      <c r="Z173" s="64"/>
      <c r="AA173" s="65"/>
    </row>
    <row r="174" spans="3:27" ht="18" customHeight="1">
      <c r="C174" s="308"/>
      <c r="D174" s="282" t="s">
        <v>72</v>
      </c>
      <c r="E174" s="482"/>
      <c r="F174" s="482"/>
      <c r="G174" s="482"/>
      <c r="H174" s="278" t="s">
        <v>22</v>
      </c>
      <c r="I174" s="279">
        <v>4670</v>
      </c>
      <c r="J174" s="280" t="s">
        <v>2</v>
      </c>
      <c r="K174" s="281">
        <f t="shared" si="8"/>
        <v>0</v>
      </c>
      <c r="L174" s="69"/>
      <c r="M174" s="64"/>
      <c r="N174" s="64"/>
      <c r="O174" s="64"/>
      <c r="P174" s="64"/>
      <c r="Q174" s="64"/>
      <c r="R174" s="64"/>
      <c r="S174" s="65"/>
      <c r="T174" s="69"/>
      <c r="U174" s="64"/>
      <c r="V174" s="64"/>
      <c r="W174" s="64"/>
      <c r="X174" s="64"/>
      <c r="Y174" s="64"/>
      <c r="Z174" s="64"/>
      <c r="AA174" s="65"/>
    </row>
    <row r="175" spans="3:27" ht="18" customHeight="1">
      <c r="C175" s="308"/>
      <c r="D175" s="282" t="s">
        <v>73</v>
      </c>
      <c r="E175" s="482"/>
      <c r="F175" s="482"/>
      <c r="G175" s="482"/>
      <c r="H175" s="278" t="s">
        <v>22</v>
      </c>
      <c r="I175" s="279">
        <v>4670</v>
      </c>
      <c r="J175" s="280" t="s">
        <v>2</v>
      </c>
      <c r="K175" s="281">
        <f t="shared" si="8"/>
        <v>0</v>
      </c>
      <c r="L175" s="69"/>
      <c r="M175" s="64"/>
      <c r="N175" s="64"/>
      <c r="O175" s="64"/>
      <c r="P175" s="64"/>
      <c r="Q175" s="64"/>
      <c r="R175" s="64"/>
      <c r="S175" s="65"/>
      <c r="T175" s="69"/>
      <c r="U175" s="64"/>
      <c r="V175" s="64"/>
      <c r="W175" s="64"/>
      <c r="X175" s="64"/>
      <c r="Y175" s="64"/>
      <c r="Z175" s="64"/>
      <c r="AA175" s="65"/>
    </row>
    <row r="176" spans="3:27" ht="18" customHeight="1">
      <c r="C176" s="308"/>
      <c r="D176" s="282" t="s">
        <v>75</v>
      </c>
      <c r="E176" s="482"/>
      <c r="F176" s="482"/>
      <c r="G176" s="482"/>
      <c r="H176" s="278" t="s">
        <v>22</v>
      </c>
      <c r="I176" s="279">
        <v>4670</v>
      </c>
      <c r="J176" s="280" t="s">
        <v>2</v>
      </c>
      <c r="K176" s="281">
        <f t="shared" si="8"/>
        <v>0</v>
      </c>
      <c r="L176" s="69"/>
      <c r="M176" s="64"/>
      <c r="N176" s="64"/>
      <c r="O176" s="64"/>
      <c r="P176" s="64"/>
      <c r="Q176" s="64"/>
      <c r="R176" s="64"/>
      <c r="S176" s="65"/>
      <c r="T176" s="69"/>
      <c r="U176" s="64"/>
      <c r="V176" s="64"/>
      <c r="W176" s="64"/>
      <c r="X176" s="64"/>
      <c r="Y176" s="64"/>
      <c r="Z176" s="64"/>
      <c r="AA176" s="65"/>
    </row>
    <row r="177" spans="3:27" ht="18" customHeight="1">
      <c r="C177" s="308"/>
      <c r="D177" s="282" t="s">
        <v>90</v>
      </c>
      <c r="E177" s="482"/>
      <c r="F177" s="482"/>
      <c r="G177" s="482"/>
      <c r="H177" s="278" t="s">
        <v>22</v>
      </c>
      <c r="I177" s="279">
        <v>4670</v>
      </c>
      <c r="J177" s="280" t="s">
        <v>2</v>
      </c>
      <c r="K177" s="281">
        <f t="shared" si="8"/>
        <v>0</v>
      </c>
      <c r="L177" s="69"/>
      <c r="M177" s="64"/>
      <c r="N177" s="64"/>
      <c r="O177" s="64"/>
      <c r="P177" s="64"/>
      <c r="Q177" s="64"/>
      <c r="R177" s="64"/>
      <c r="S177" s="65"/>
      <c r="T177" s="69"/>
      <c r="U177" s="64"/>
      <c r="V177" s="64"/>
      <c r="W177" s="64"/>
      <c r="X177" s="64"/>
      <c r="Y177" s="64"/>
      <c r="Z177" s="64"/>
      <c r="AA177" s="65"/>
    </row>
    <row r="178" spans="3:27" ht="45" customHeight="1">
      <c r="C178" s="310"/>
      <c r="D178" s="311" t="s">
        <v>94</v>
      </c>
      <c r="E178" s="505"/>
      <c r="F178" s="505"/>
      <c r="G178" s="505"/>
      <c r="H178" s="285" t="s">
        <v>22</v>
      </c>
      <c r="I178" s="279">
        <v>4670</v>
      </c>
      <c r="J178" s="287" t="s">
        <v>2</v>
      </c>
      <c r="K178" s="288">
        <f t="shared" si="8"/>
        <v>0</v>
      </c>
      <c r="L178" s="70"/>
      <c r="M178" s="66"/>
      <c r="N178" s="66"/>
      <c r="O178" s="66"/>
      <c r="P178" s="66"/>
      <c r="Q178" s="66"/>
      <c r="R178" s="66"/>
      <c r="S178" s="67"/>
      <c r="T178" s="70"/>
      <c r="U178" s="66"/>
      <c r="V178" s="66"/>
      <c r="W178" s="66"/>
      <c r="X178" s="66"/>
      <c r="Y178" s="66"/>
      <c r="Z178" s="66"/>
      <c r="AA178" s="67"/>
    </row>
    <row r="179" spans="3:27" ht="18" customHeight="1">
      <c r="C179" s="120" t="s">
        <v>157</v>
      </c>
      <c r="D179" s="121"/>
      <c r="E179" s="50"/>
      <c r="F179" s="50"/>
      <c r="G179" s="50"/>
      <c r="H179" s="50"/>
      <c r="I179" s="50"/>
      <c r="J179" s="50"/>
      <c r="K179" s="51"/>
      <c r="L179" s="119"/>
      <c r="M179" s="62"/>
      <c r="N179" s="62"/>
      <c r="O179" s="62"/>
      <c r="P179" s="62"/>
      <c r="Q179" s="62"/>
      <c r="R179" s="62"/>
      <c r="S179" s="63"/>
      <c r="T179" s="119"/>
      <c r="U179" s="62"/>
      <c r="V179" s="62"/>
      <c r="W179" s="62"/>
      <c r="X179" s="62"/>
      <c r="Y179" s="62"/>
      <c r="Z179" s="62"/>
      <c r="AA179" s="63"/>
    </row>
    <row r="180" spans="3:27" ht="18" customHeight="1">
      <c r="C180" s="55"/>
      <c r="D180" s="32" t="s">
        <v>67</v>
      </c>
      <c r="E180" s="488"/>
      <c r="F180" s="488"/>
      <c r="G180" s="488"/>
      <c r="H180" s="9" t="s">
        <v>22</v>
      </c>
      <c r="I180" s="158">
        <v>4670</v>
      </c>
      <c r="J180" s="8" t="s">
        <v>2</v>
      </c>
      <c r="K180" s="18">
        <f>E180*I180</f>
        <v>0</v>
      </c>
      <c r="L180" s="69"/>
      <c r="M180" s="64"/>
      <c r="N180" s="64"/>
      <c r="O180" s="64"/>
      <c r="P180" s="64"/>
      <c r="Q180" s="64"/>
      <c r="R180" s="64"/>
      <c r="S180" s="65"/>
      <c r="T180" s="69"/>
      <c r="U180" s="64"/>
      <c r="V180" s="64"/>
      <c r="W180" s="64"/>
      <c r="X180" s="64"/>
      <c r="Y180" s="64"/>
      <c r="Z180" s="64"/>
      <c r="AA180" s="65"/>
    </row>
    <row r="181" spans="3:27" ht="18" customHeight="1">
      <c r="C181" s="406"/>
      <c r="D181" s="1" t="s">
        <v>4</v>
      </c>
      <c r="E181" s="488"/>
      <c r="F181" s="488"/>
      <c r="G181" s="488"/>
      <c r="H181" s="9" t="s">
        <v>22</v>
      </c>
      <c r="I181" s="158">
        <v>4670</v>
      </c>
      <c r="J181" s="8" t="s">
        <v>2</v>
      </c>
      <c r="K181" s="18">
        <f t="shared" ref="K181:K187" si="9">E181*I181</f>
        <v>0</v>
      </c>
      <c r="L181" s="69"/>
      <c r="M181" s="64"/>
      <c r="N181" s="64"/>
      <c r="O181" s="64"/>
      <c r="P181" s="64"/>
      <c r="Q181" s="64"/>
      <c r="R181" s="64"/>
      <c r="S181" s="65"/>
      <c r="T181" s="69"/>
      <c r="U181" s="64"/>
      <c r="V181" s="64"/>
      <c r="W181" s="64"/>
      <c r="X181" s="64"/>
      <c r="Y181" s="64"/>
      <c r="Z181" s="64"/>
      <c r="AA181" s="65"/>
    </row>
    <row r="182" spans="3:27" ht="18" customHeight="1">
      <c r="C182" s="406"/>
      <c r="D182" s="1" t="s">
        <v>42</v>
      </c>
      <c r="E182" s="488"/>
      <c r="F182" s="488"/>
      <c r="G182" s="488"/>
      <c r="H182" s="9" t="s">
        <v>22</v>
      </c>
      <c r="I182" s="158">
        <v>4670</v>
      </c>
      <c r="J182" s="8" t="s">
        <v>2</v>
      </c>
      <c r="K182" s="18">
        <f>E182*I182</f>
        <v>0</v>
      </c>
      <c r="L182" s="69"/>
      <c r="M182" s="64"/>
      <c r="N182" s="64"/>
      <c r="O182" s="64"/>
      <c r="P182" s="64"/>
      <c r="Q182" s="64"/>
      <c r="R182" s="64"/>
      <c r="S182" s="65"/>
      <c r="T182" s="69"/>
      <c r="U182" s="64"/>
      <c r="V182" s="64"/>
      <c r="W182" s="64"/>
      <c r="X182" s="64"/>
      <c r="Y182" s="64"/>
      <c r="Z182" s="64"/>
      <c r="AA182" s="65"/>
    </row>
    <row r="183" spans="3:27" ht="18" customHeight="1">
      <c r="C183" s="406"/>
      <c r="D183" s="1" t="s">
        <v>100</v>
      </c>
      <c r="E183" s="488"/>
      <c r="F183" s="488"/>
      <c r="G183" s="488"/>
      <c r="H183" s="9" t="s">
        <v>22</v>
      </c>
      <c r="I183" s="158">
        <v>4670</v>
      </c>
      <c r="J183" s="8" t="s">
        <v>2</v>
      </c>
      <c r="K183" s="18">
        <f t="shared" si="9"/>
        <v>0</v>
      </c>
      <c r="L183" s="69"/>
      <c r="M183" s="64"/>
      <c r="N183" s="64"/>
      <c r="O183" s="64"/>
      <c r="P183" s="64"/>
      <c r="Q183" s="64"/>
      <c r="R183" s="64"/>
      <c r="S183" s="65"/>
      <c r="T183" s="69"/>
      <c r="U183" s="64"/>
      <c r="V183" s="64"/>
      <c r="W183" s="64"/>
      <c r="X183" s="64"/>
      <c r="Y183" s="64"/>
      <c r="Z183" s="64"/>
      <c r="AA183" s="65"/>
    </row>
    <row r="184" spans="3:27" ht="18" customHeight="1">
      <c r="C184" s="406"/>
      <c r="D184" s="1" t="s">
        <v>101</v>
      </c>
      <c r="E184" s="488"/>
      <c r="F184" s="488"/>
      <c r="G184" s="488"/>
      <c r="H184" s="9" t="s">
        <v>22</v>
      </c>
      <c r="I184" s="158">
        <v>4670</v>
      </c>
      <c r="J184" s="8" t="s">
        <v>2</v>
      </c>
      <c r="K184" s="18">
        <f>E184*I184</f>
        <v>0</v>
      </c>
      <c r="L184" s="69"/>
      <c r="M184" s="64"/>
      <c r="N184" s="64"/>
      <c r="O184" s="64"/>
      <c r="P184" s="64"/>
      <c r="Q184" s="64"/>
      <c r="R184" s="64"/>
      <c r="S184" s="65"/>
      <c r="T184" s="69"/>
      <c r="U184" s="64"/>
      <c r="V184" s="64"/>
      <c r="W184" s="64"/>
      <c r="X184" s="64"/>
      <c r="Y184" s="64"/>
      <c r="Z184" s="64"/>
      <c r="AA184" s="65"/>
    </row>
    <row r="185" spans="3:27" ht="18" customHeight="1">
      <c r="C185" s="406"/>
      <c r="D185" s="1" t="s">
        <v>8</v>
      </c>
      <c r="E185" s="488"/>
      <c r="F185" s="488"/>
      <c r="G185" s="488"/>
      <c r="H185" s="9" t="s">
        <v>22</v>
      </c>
      <c r="I185" s="158">
        <v>4670</v>
      </c>
      <c r="J185" s="8" t="s">
        <v>2</v>
      </c>
      <c r="K185" s="18">
        <f t="shared" si="9"/>
        <v>0</v>
      </c>
      <c r="L185" s="69"/>
      <c r="M185" s="64"/>
      <c r="N185" s="64"/>
      <c r="O185" s="64"/>
      <c r="P185" s="64"/>
      <c r="Q185" s="64"/>
      <c r="R185" s="64"/>
      <c r="S185" s="65"/>
      <c r="T185" s="69"/>
      <c r="U185" s="64"/>
      <c r="V185" s="64"/>
      <c r="W185" s="64"/>
      <c r="X185" s="64"/>
      <c r="Y185" s="64"/>
      <c r="Z185" s="64"/>
      <c r="AA185" s="65"/>
    </row>
    <row r="186" spans="3:27" ht="18" customHeight="1">
      <c r="C186" s="406"/>
      <c r="D186" s="1" t="s">
        <v>10</v>
      </c>
      <c r="E186" s="488"/>
      <c r="F186" s="488"/>
      <c r="G186" s="488"/>
      <c r="H186" s="9" t="s">
        <v>22</v>
      </c>
      <c r="I186" s="158">
        <v>4670</v>
      </c>
      <c r="J186" s="8" t="s">
        <v>2</v>
      </c>
      <c r="K186" s="18">
        <f t="shared" si="9"/>
        <v>0</v>
      </c>
      <c r="L186" s="69"/>
      <c r="M186" s="64"/>
      <c r="N186" s="64"/>
      <c r="O186" s="64"/>
      <c r="P186" s="64"/>
      <c r="Q186" s="64"/>
      <c r="R186" s="64"/>
      <c r="S186" s="65"/>
      <c r="T186" s="69"/>
      <c r="U186" s="64"/>
      <c r="V186" s="64"/>
      <c r="W186" s="64"/>
      <c r="X186" s="64"/>
      <c r="Y186" s="64"/>
      <c r="Z186" s="64"/>
      <c r="AA186" s="65"/>
    </row>
    <row r="187" spans="3:27" ht="18" customHeight="1">
      <c r="C187" s="406"/>
      <c r="D187" s="1" t="s">
        <v>14</v>
      </c>
      <c r="E187" s="488"/>
      <c r="F187" s="488"/>
      <c r="G187" s="488"/>
      <c r="H187" s="9" t="s">
        <v>22</v>
      </c>
      <c r="I187" s="158">
        <v>4670</v>
      </c>
      <c r="J187" s="8" t="s">
        <v>2</v>
      </c>
      <c r="K187" s="18">
        <f t="shared" si="9"/>
        <v>0</v>
      </c>
      <c r="L187" s="69"/>
      <c r="M187" s="64"/>
      <c r="N187" s="64"/>
      <c r="O187" s="64"/>
      <c r="P187" s="64"/>
      <c r="Q187" s="64"/>
      <c r="R187" s="64"/>
      <c r="S187" s="65"/>
      <c r="T187" s="69"/>
      <c r="U187" s="64"/>
      <c r="V187" s="64"/>
      <c r="W187" s="64"/>
      <c r="X187" s="64"/>
      <c r="Y187" s="64"/>
      <c r="Z187" s="64"/>
      <c r="AA187" s="65"/>
    </row>
    <row r="188" spans="3:27" ht="45" customHeight="1">
      <c r="C188" s="407"/>
      <c r="D188" s="72" t="s">
        <v>95</v>
      </c>
      <c r="E188" s="439"/>
      <c r="F188" s="439"/>
      <c r="G188" s="439"/>
      <c r="H188" s="46" t="s">
        <v>22</v>
      </c>
      <c r="I188" s="158">
        <v>4670</v>
      </c>
      <c r="J188" s="53" t="s">
        <v>2</v>
      </c>
      <c r="K188" s="47">
        <f>E188*I188</f>
        <v>0</v>
      </c>
      <c r="L188" s="70"/>
      <c r="M188" s="66"/>
      <c r="N188" s="66"/>
      <c r="O188" s="66"/>
      <c r="P188" s="66"/>
      <c r="Q188" s="66"/>
      <c r="R188" s="66"/>
      <c r="S188" s="67"/>
      <c r="T188" s="70"/>
      <c r="U188" s="66"/>
      <c r="V188" s="66"/>
      <c r="W188" s="66"/>
      <c r="X188" s="66"/>
      <c r="Y188" s="66"/>
      <c r="Z188" s="66"/>
      <c r="AA188" s="67"/>
    </row>
    <row r="189" spans="3:27" ht="18" customHeight="1">
      <c r="C189" s="327" t="s">
        <v>158</v>
      </c>
      <c r="D189" s="328"/>
      <c r="E189" s="329"/>
      <c r="F189" s="329"/>
      <c r="G189" s="329"/>
      <c r="H189" s="329"/>
      <c r="I189" s="329"/>
      <c r="J189" s="329"/>
      <c r="K189" s="330"/>
      <c r="L189" s="119"/>
      <c r="M189" s="62"/>
      <c r="N189" s="62"/>
      <c r="O189" s="62"/>
      <c r="P189" s="62"/>
      <c r="Q189" s="62"/>
      <c r="R189" s="62"/>
      <c r="S189" s="63"/>
      <c r="T189" s="119"/>
      <c r="U189" s="62"/>
      <c r="V189" s="62"/>
      <c r="W189" s="62"/>
      <c r="X189" s="62"/>
      <c r="Y189" s="62"/>
      <c r="Z189" s="62"/>
      <c r="AA189" s="63"/>
    </row>
    <row r="190" spans="3:27" ht="18" customHeight="1">
      <c r="C190" s="308"/>
      <c r="D190" s="276" t="s">
        <v>113</v>
      </c>
      <c r="E190" s="482"/>
      <c r="F190" s="482"/>
      <c r="G190" s="482"/>
      <c r="H190" s="278" t="s">
        <v>22</v>
      </c>
      <c r="I190" s="279">
        <v>1390</v>
      </c>
      <c r="J190" s="280" t="s">
        <v>2</v>
      </c>
      <c r="K190" s="281">
        <f>E190*I190</f>
        <v>0</v>
      </c>
      <c r="L190" s="69"/>
      <c r="M190" s="64"/>
      <c r="N190" s="64"/>
      <c r="O190" s="64"/>
      <c r="P190" s="64"/>
      <c r="Q190" s="64"/>
      <c r="R190" s="64"/>
      <c r="S190" s="65"/>
      <c r="T190" s="69"/>
      <c r="U190" s="64"/>
      <c r="V190" s="64"/>
      <c r="W190" s="64"/>
      <c r="X190" s="64"/>
      <c r="Y190" s="64"/>
      <c r="Z190" s="64"/>
      <c r="AA190" s="65"/>
    </row>
    <row r="191" spans="3:27" ht="18" customHeight="1">
      <c r="C191" s="310"/>
      <c r="D191" s="283" t="s">
        <v>114</v>
      </c>
      <c r="E191" s="505"/>
      <c r="F191" s="505"/>
      <c r="G191" s="505"/>
      <c r="H191" s="285" t="s">
        <v>22</v>
      </c>
      <c r="I191" s="286">
        <v>1390</v>
      </c>
      <c r="J191" s="287" t="s">
        <v>2</v>
      </c>
      <c r="K191" s="288">
        <f>E191*I191</f>
        <v>0</v>
      </c>
      <c r="L191" s="70"/>
      <c r="M191" s="66"/>
      <c r="N191" s="66"/>
      <c r="O191" s="66"/>
      <c r="P191" s="66"/>
      <c r="Q191" s="66"/>
      <c r="R191" s="66"/>
      <c r="S191" s="67"/>
      <c r="T191" s="70"/>
      <c r="U191" s="66"/>
      <c r="V191" s="66"/>
      <c r="W191" s="66"/>
      <c r="X191" s="66"/>
      <c r="Y191" s="66"/>
      <c r="Z191" s="66"/>
      <c r="AA191" s="67"/>
    </row>
    <row r="192" spans="3:27" ht="18" customHeight="1">
      <c r="C192" s="4" t="s">
        <v>159</v>
      </c>
      <c r="D192" s="2"/>
      <c r="E192" s="151"/>
      <c r="F192" s="151"/>
      <c r="G192" s="151"/>
      <c r="H192" s="52"/>
      <c r="I192" s="52"/>
      <c r="J192" s="52"/>
      <c r="K192" s="54"/>
      <c r="L192" s="112"/>
      <c r="M192" s="110"/>
      <c r="N192" s="110"/>
      <c r="O192" s="110"/>
      <c r="P192" s="110"/>
      <c r="Q192" s="110"/>
      <c r="R192" s="110"/>
      <c r="S192" s="111"/>
      <c r="T192" s="112"/>
      <c r="U192" s="110"/>
      <c r="V192" s="110"/>
      <c r="W192" s="110"/>
      <c r="X192" s="110"/>
      <c r="Y192" s="110"/>
      <c r="Z192" s="110"/>
      <c r="AA192" s="111"/>
    </row>
    <row r="193" spans="2:27" ht="18" customHeight="1">
      <c r="C193" s="55"/>
      <c r="D193" s="32" t="s">
        <v>115</v>
      </c>
      <c r="E193" s="488"/>
      <c r="F193" s="488"/>
      <c r="G193" s="488"/>
      <c r="H193" s="9" t="s">
        <v>22</v>
      </c>
      <c r="I193" s="158">
        <v>1390</v>
      </c>
      <c r="J193" s="8" t="s">
        <v>2</v>
      </c>
      <c r="K193" s="18">
        <f>E193*I193</f>
        <v>0</v>
      </c>
      <c r="L193" s="69"/>
      <c r="M193" s="64"/>
      <c r="N193" s="64"/>
      <c r="O193" s="64"/>
      <c r="P193" s="64"/>
      <c r="Q193" s="64"/>
      <c r="R193" s="64"/>
      <c r="S193" s="65"/>
      <c r="T193" s="69"/>
      <c r="U193" s="64"/>
      <c r="V193" s="64"/>
      <c r="W193" s="64"/>
      <c r="X193" s="64"/>
      <c r="Y193" s="64"/>
      <c r="Z193" s="64"/>
      <c r="AA193" s="65"/>
    </row>
    <row r="194" spans="2:27" ht="18" customHeight="1">
      <c r="C194" s="55"/>
      <c r="D194" s="32" t="s">
        <v>116</v>
      </c>
      <c r="E194" s="488"/>
      <c r="F194" s="488"/>
      <c r="G194" s="488"/>
      <c r="H194" s="9" t="s">
        <v>22</v>
      </c>
      <c r="I194" s="158">
        <v>1390</v>
      </c>
      <c r="J194" s="8" t="s">
        <v>2</v>
      </c>
      <c r="K194" s="18">
        <f>E194*I194</f>
        <v>0</v>
      </c>
      <c r="L194" s="69"/>
      <c r="M194" s="64"/>
      <c r="N194" s="64"/>
      <c r="O194" s="64"/>
      <c r="P194" s="64"/>
      <c r="Q194" s="64"/>
      <c r="R194" s="64"/>
      <c r="S194" s="65"/>
      <c r="T194" s="69"/>
      <c r="U194" s="64"/>
      <c r="V194" s="64"/>
      <c r="W194" s="64"/>
      <c r="X194" s="64"/>
      <c r="Y194" s="64"/>
      <c r="Z194" s="64"/>
      <c r="AA194" s="65"/>
    </row>
    <row r="195" spans="2:27" ht="18" customHeight="1">
      <c r="C195" s="55"/>
      <c r="D195" s="1" t="s">
        <v>11</v>
      </c>
      <c r="E195" s="488"/>
      <c r="F195" s="488"/>
      <c r="G195" s="488"/>
      <c r="H195" s="9" t="s">
        <v>22</v>
      </c>
      <c r="I195" s="158">
        <v>1390</v>
      </c>
      <c r="J195" s="8" t="s">
        <v>2</v>
      </c>
      <c r="K195" s="18">
        <f>E195*I195</f>
        <v>0</v>
      </c>
      <c r="L195" s="69"/>
      <c r="M195" s="64"/>
      <c r="N195" s="64"/>
      <c r="O195" s="64"/>
      <c r="P195" s="64"/>
      <c r="Q195" s="64"/>
      <c r="R195" s="64"/>
      <c r="S195" s="65"/>
      <c r="T195" s="69"/>
      <c r="U195" s="64"/>
      <c r="V195" s="64"/>
      <c r="W195" s="64"/>
      <c r="X195" s="64"/>
      <c r="Y195" s="64"/>
      <c r="Z195" s="64"/>
      <c r="AA195" s="65"/>
    </row>
    <row r="196" spans="2:27" ht="18" customHeight="1" thickBot="1">
      <c r="C196" s="55"/>
      <c r="D196" s="1" t="s">
        <v>14</v>
      </c>
      <c r="E196" s="488"/>
      <c r="F196" s="488"/>
      <c r="G196" s="488"/>
      <c r="H196" s="9" t="s">
        <v>22</v>
      </c>
      <c r="I196" s="158">
        <v>1390</v>
      </c>
      <c r="J196" s="8" t="s">
        <v>2</v>
      </c>
      <c r="K196" s="18">
        <f>E196*I196</f>
        <v>0</v>
      </c>
      <c r="L196" s="70"/>
      <c r="M196" s="66"/>
      <c r="N196" s="66"/>
      <c r="O196" s="66"/>
      <c r="P196" s="66"/>
      <c r="Q196" s="66"/>
      <c r="R196" s="66"/>
      <c r="S196" s="67"/>
      <c r="T196" s="70"/>
      <c r="U196" s="66"/>
      <c r="V196" s="66"/>
      <c r="W196" s="66"/>
      <c r="X196" s="66"/>
      <c r="Y196" s="66"/>
      <c r="Z196" s="66"/>
      <c r="AA196" s="67"/>
    </row>
    <row r="197" spans="2:27" ht="18" customHeight="1" thickBot="1">
      <c r="C197" s="401" t="s">
        <v>35</v>
      </c>
      <c r="D197" s="457"/>
      <c r="E197" s="458"/>
      <c r="F197" s="458"/>
      <c r="G197" s="458"/>
      <c r="H197" s="458"/>
      <c r="I197" s="458"/>
      <c r="J197" s="459"/>
      <c r="K197" s="13">
        <f>SUM(K164:K196)</f>
        <v>0</v>
      </c>
      <c r="L197" s="15"/>
      <c r="T197" s="15"/>
    </row>
    <row r="198" spans="2:27" ht="13.5" customHeight="1">
      <c r="C198" s="14"/>
      <c r="D198" s="14"/>
      <c r="E198" s="27"/>
      <c r="F198" s="27"/>
      <c r="G198" s="27"/>
      <c r="H198" s="27"/>
      <c r="I198" s="27"/>
      <c r="J198" s="27"/>
      <c r="K198" s="15"/>
      <c r="L198" s="15"/>
      <c r="T198" s="15"/>
    </row>
    <row r="199" spans="2:27" ht="18" customHeight="1">
      <c r="B199" s="6" t="s">
        <v>102</v>
      </c>
      <c r="E199" s="16"/>
      <c r="F199" s="16"/>
      <c r="G199" s="16"/>
      <c r="H199" s="16"/>
      <c r="I199" s="16"/>
      <c r="J199" s="16"/>
      <c r="K199" s="17"/>
      <c r="L199" s="15"/>
      <c r="T199" s="15"/>
    </row>
    <row r="200" spans="2:27" ht="15" customHeight="1">
      <c r="K200" s="16" t="s">
        <v>66</v>
      </c>
      <c r="L200" s="16"/>
      <c r="T200" s="16"/>
    </row>
    <row r="201" spans="2:27" ht="19.5" customHeight="1">
      <c r="C201" s="427" t="str">
        <f>+$C$162</f>
        <v>区分</v>
      </c>
      <c r="D201" s="428"/>
      <c r="E201" s="430" t="s">
        <v>63</v>
      </c>
      <c r="F201" s="430"/>
      <c r="G201" s="430"/>
      <c r="H201" s="431"/>
      <c r="I201" s="432" t="s">
        <v>64</v>
      </c>
      <c r="J201" s="449"/>
      <c r="K201" s="29" t="s">
        <v>65</v>
      </c>
      <c r="L201" s="415" t="s">
        <v>268</v>
      </c>
      <c r="M201" s="447"/>
      <c r="N201" s="447"/>
      <c r="O201" s="447"/>
      <c r="P201" s="447"/>
      <c r="Q201" s="447"/>
      <c r="R201" s="447"/>
      <c r="S201" s="447"/>
      <c r="T201" s="447"/>
      <c r="U201" s="447"/>
      <c r="V201" s="447"/>
      <c r="W201" s="447"/>
      <c r="X201" s="447"/>
      <c r="Y201" s="447"/>
      <c r="Z201" s="447"/>
      <c r="AA201" s="448"/>
    </row>
    <row r="202" spans="2:27" ht="30" customHeight="1">
      <c r="C202" s="405"/>
      <c r="D202" s="429"/>
      <c r="E202" s="418" t="s">
        <v>61</v>
      </c>
      <c r="F202" s="418"/>
      <c r="G202" s="418"/>
      <c r="H202" s="419"/>
      <c r="I202" s="420" t="str">
        <f>+$I$10</f>
        <v>補助単価</v>
      </c>
      <c r="J202" s="421"/>
      <c r="K202" s="3" t="s">
        <v>0</v>
      </c>
      <c r="L202" s="57" t="s">
        <v>79</v>
      </c>
      <c r="M202" s="58" t="s">
        <v>80</v>
      </c>
      <c r="N202" s="59" t="s">
        <v>128</v>
      </c>
      <c r="O202" s="59" t="s">
        <v>81</v>
      </c>
      <c r="P202" s="58" t="s">
        <v>82</v>
      </c>
      <c r="Q202" s="59" t="s">
        <v>84</v>
      </c>
      <c r="R202" s="58" t="s">
        <v>83</v>
      </c>
      <c r="S202" s="60" t="s">
        <v>85</v>
      </c>
      <c r="T202" s="61" t="s">
        <v>79</v>
      </c>
      <c r="U202" s="58" t="s">
        <v>80</v>
      </c>
      <c r="V202" s="59" t="s">
        <v>128</v>
      </c>
      <c r="W202" s="59" t="s">
        <v>81</v>
      </c>
      <c r="X202" s="58" t="s">
        <v>82</v>
      </c>
      <c r="Y202" s="59" t="s">
        <v>84</v>
      </c>
      <c r="Z202" s="58" t="s">
        <v>83</v>
      </c>
      <c r="AA202" s="60" t="s">
        <v>85</v>
      </c>
    </row>
    <row r="203" spans="2:27" ht="18" customHeight="1">
      <c r="C203" s="507" t="s">
        <v>56</v>
      </c>
      <c r="D203" s="508"/>
      <c r="E203" s="488"/>
      <c r="F203" s="488"/>
      <c r="G203" s="488"/>
      <c r="H203" s="9" t="s">
        <v>59</v>
      </c>
      <c r="I203" s="165">
        <v>7470</v>
      </c>
      <c r="J203" s="8" t="s">
        <v>2</v>
      </c>
      <c r="K203" s="18">
        <f>E203*I203</f>
        <v>0</v>
      </c>
      <c r="L203" s="71"/>
      <c r="M203" s="62"/>
      <c r="N203" s="62"/>
      <c r="O203" s="62"/>
      <c r="P203" s="62"/>
      <c r="Q203" s="62"/>
      <c r="R203" s="62"/>
      <c r="S203" s="63"/>
      <c r="T203" s="68"/>
      <c r="U203" s="62"/>
      <c r="V203" s="62"/>
      <c r="W203" s="62"/>
      <c r="X203" s="62"/>
      <c r="Y203" s="62"/>
      <c r="Z203" s="62"/>
      <c r="AA203" s="63"/>
    </row>
    <row r="204" spans="2:27" ht="18" customHeight="1">
      <c r="C204" s="509" t="s">
        <v>57</v>
      </c>
      <c r="D204" s="510"/>
      <c r="E204" s="488"/>
      <c r="F204" s="488"/>
      <c r="G204" s="488"/>
      <c r="H204" s="9" t="s">
        <v>59</v>
      </c>
      <c r="I204" s="158">
        <v>6110</v>
      </c>
      <c r="J204" s="8" t="s">
        <v>2</v>
      </c>
      <c r="K204" s="18">
        <f>E204*I204</f>
        <v>0</v>
      </c>
      <c r="L204" s="69"/>
      <c r="M204" s="64"/>
      <c r="N204" s="64"/>
      <c r="O204" s="64"/>
      <c r="P204" s="64"/>
      <c r="Q204" s="64"/>
      <c r="R204" s="64"/>
      <c r="S204" s="65"/>
      <c r="T204" s="69"/>
      <c r="U204" s="64"/>
      <c r="V204" s="64"/>
      <c r="W204" s="64"/>
      <c r="X204" s="64"/>
      <c r="Y204" s="64"/>
      <c r="Z204" s="64"/>
      <c r="AA204" s="65"/>
    </row>
    <row r="205" spans="2:27" ht="18" customHeight="1" thickBot="1">
      <c r="C205" s="480" t="s">
        <v>58</v>
      </c>
      <c r="D205" s="481"/>
      <c r="E205" s="488"/>
      <c r="F205" s="488"/>
      <c r="G205" s="488"/>
      <c r="H205" s="9" t="s">
        <v>60</v>
      </c>
      <c r="I205" s="158">
        <v>5970</v>
      </c>
      <c r="J205" s="8" t="s">
        <v>2</v>
      </c>
      <c r="K205" s="18">
        <f>E205*I205</f>
        <v>0</v>
      </c>
      <c r="L205" s="70"/>
      <c r="M205" s="66"/>
      <c r="N205" s="66"/>
      <c r="O205" s="66"/>
      <c r="P205" s="66"/>
      <c r="Q205" s="66"/>
      <c r="R205" s="66"/>
      <c r="S205" s="67"/>
      <c r="T205" s="70"/>
      <c r="U205" s="66"/>
      <c r="V205" s="66"/>
      <c r="W205" s="66"/>
      <c r="X205" s="66"/>
      <c r="Y205" s="66"/>
      <c r="Z205" s="66"/>
      <c r="AA205" s="67"/>
    </row>
    <row r="206" spans="2:27" ht="18" customHeight="1" thickBot="1">
      <c r="C206" s="401" t="s">
        <v>35</v>
      </c>
      <c r="D206" s="457"/>
      <c r="E206" s="458"/>
      <c r="F206" s="458"/>
      <c r="G206" s="458"/>
      <c r="H206" s="458"/>
      <c r="I206" s="458"/>
      <c r="J206" s="459"/>
      <c r="K206" s="13">
        <f>SUM(K203:K205)</f>
        <v>0</v>
      </c>
    </row>
    <row r="207" spans="2:27" ht="13.5" customHeight="1">
      <c r="C207" s="14"/>
      <c r="D207" s="14"/>
      <c r="E207" s="27"/>
      <c r="F207" s="27"/>
      <c r="G207" s="27"/>
      <c r="H207" s="27"/>
      <c r="I207" s="27"/>
      <c r="J207" s="27"/>
      <c r="K207" s="15"/>
      <c r="L207" s="15"/>
      <c r="T207" s="15"/>
    </row>
    <row r="208" spans="2:27" ht="18" customHeight="1">
      <c r="B208" s="6" t="s">
        <v>255</v>
      </c>
      <c r="E208" s="73"/>
      <c r="F208" s="73"/>
      <c r="G208" s="73"/>
      <c r="H208" s="73"/>
      <c r="I208" s="73"/>
      <c r="J208" s="73"/>
      <c r="K208" s="17"/>
      <c r="L208" s="15"/>
      <c r="T208" s="15"/>
    </row>
    <row r="209" spans="3:20" ht="15" customHeight="1">
      <c r="K209" s="16" t="s">
        <v>25</v>
      </c>
      <c r="L209" s="16"/>
      <c r="T209" s="16"/>
    </row>
    <row r="210" spans="3:20" ht="19.5" customHeight="1">
      <c r="C210" s="427" t="s">
        <v>47</v>
      </c>
      <c r="D210" s="428"/>
      <c r="E210" s="430" t="s">
        <v>29</v>
      </c>
      <c r="F210" s="430"/>
      <c r="G210" s="430"/>
      <c r="H210" s="431"/>
      <c r="I210" s="432" t="s">
        <v>30</v>
      </c>
      <c r="J210" s="431"/>
      <c r="K210" s="29" t="s">
        <v>222</v>
      </c>
      <c r="L210" s="450" t="s">
        <v>123</v>
      </c>
      <c r="T210" s="474"/>
    </row>
    <row r="211" spans="3:20" ht="30" customHeight="1">
      <c r="C211" s="405"/>
      <c r="D211" s="429"/>
      <c r="E211" s="418" t="s">
        <v>24</v>
      </c>
      <c r="F211" s="418"/>
      <c r="G211" s="418"/>
      <c r="H211" s="419"/>
      <c r="I211" s="420" t="s">
        <v>254</v>
      </c>
      <c r="J211" s="421"/>
      <c r="K211" s="3" t="s">
        <v>0</v>
      </c>
      <c r="L211" s="451"/>
      <c r="T211" s="474"/>
    </row>
    <row r="212" spans="3:20" ht="18" customHeight="1">
      <c r="C212" s="305" t="s">
        <v>103</v>
      </c>
      <c r="D212" s="306"/>
      <c r="E212" s="277"/>
      <c r="F212" s="277"/>
      <c r="G212" s="277"/>
      <c r="H212" s="277"/>
      <c r="I212" s="277"/>
      <c r="J212" s="277"/>
      <c r="K212" s="307"/>
      <c r="L212" s="475" t="s">
        <v>145</v>
      </c>
      <c r="T212" s="109"/>
    </row>
    <row r="213" spans="3:20" ht="18" customHeight="1">
      <c r="C213" s="308"/>
      <c r="D213" s="276" t="s">
        <v>70</v>
      </c>
      <c r="E213" s="452"/>
      <c r="F213" s="452"/>
      <c r="G213" s="452"/>
      <c r="H213" s="278" t="s">
        <v>104</v>
      </c>
      <c r="I213" s="453"/>
      <c r="J213" s="454"/>
      <c r="K213" s="281">
        <f t="shared" ref="K213:K218" si="10">ROUNDDOWN((I213*1/3),0)</f>
        <v>0</v>
      </c>
      <c r="L213" s="476"/>
      <c r="T213" s="15"/>
    </row>
    <row r="214" spans="3:20" ht="18" customHeight="1">
      <c r="C214" s="308"/>
      <c r="D214" s="282" t="s">
        <v>72</v>
      </c>
      <c r="E214" s="452"/>
      <c r="F214" s="452"/>
      <c r="G214" s="452"/>
      <c r="H214" s="278" t="s">
        <v>104</v>
      </c>
      <c r="I214" s="453"/>
      <c r="J214" s="454"/>
      <c r="K214" s="281">
        <f t="shared" si="10"/>
        <v>0</v>
      </c>
      <c r="L214" s="476"/>
      <c r="T214" s="15"/>
    </row>
    <row r="215" spans="3:20" ht="18" customHeight="1">
      <c r="C215" s="308"/>
      <c r="D215" s="282" t="s">
        <v>105</v>
      </c>
      <c r="E215" s="452"/>
      <c r="F215" s="452"/>
      <c r="G215" s="452"/>
      <c r="H215" s="278" t="s">
        <v>104</v>
      </c>
      <c r="I215" s="453"/>
      <c r="J215" s="454"/>
      <c r="K215" s="281">
        <f t="shared" si="10"/>
        <v>0</v>
      </c>
      <c r="L215" s="476"/>
      <c r="T215" s="15"/>
    </row>
    <row r="216" spans="3:20" ht="18" customHeight="1">
      <c r="C216" s="308"/>
      <c r="D216" s="282" t="s">
        <v>75</v>
      </c>
      <c r="E216" s="452"/>
      <c r="F216" s="452"/>
      <c r="G216" s="452"/>
      <c r="H216" s="278" t="s">
        <v>104</v>
      </c>
      <c r="I216" s="453"/>
      <c r="J216" s="454"/>
      <c r="K216" s="281">
        <f t="shared" si="10"/>
        <v>0</v>
      </c>
      <c r="L216" s="476"/>
      <c r="T216" s="15"/>
    </row>
    <row r="217" spans="3:20" ht="18" customHeight="1">
      <c r="C217" s="308"/>
      <c r="D217" s="282" t="s">
        <v>90</v>
      </c>
      <c r="E217" s="452"/>
      <c r="F217" s="452"/>
      <c r="G217" s="452"/>
      <c r="H217" s="278" t="s">
        <v>104</v>
      </c>
      <c r="I217" s="453"/>
      <c r="J217" s="454"/>
      <c r="K217" s="281">
        <f t="shared" si="10"/>
        <v>0</v>
      </c>
      <c r="L217" s="476"/>
      <c r="T217" s="15"/>
    </row>
    <row r="218" spans="3:20" ht="18" customHeight="1">
      <c r="C218" s="308"/>
      <c r="D218" s="282" t="s">
        <v>106</v>
      </c>
      <c r="E218" s="452"/>
      <c r="F218" s="452"/>
      <c r="G218" s="452"/>
      <c r="H218" s="278" t="s">
        <v>104</v>
      </c>
      <c r="I218" s="453"/>
      <c r="J218" s="454"/>
      <c r="K218" s="281">
        <f t="shared" si="10"/>
        <v>0</v>
      </c>
      <c r="L218" s="476"/>
      <c r="T218" s="15"/>
    </row>
    <row r="219" spans="3:20" ht="18" customHeight="1">
      <c r="C219" s="308"/>
      <c r="D219" s="282" t="s">
        <v>107</v>
      </c>
      <c r="E219" s="452"/>
      <c r="F219" s="452"/>
      <c r="G219" s="452"/>
      <c r="H219" s="278" t="s">
        <v>104</v>
      </c>
      <c r="I219" s="453"/>
      <c r="J219" s="454"/>
      <c r="K219" s="281">
        <f>ROUNDDOWN((I219*1/3),0)</f>
        <v>0</v>
      </c>
      <c r="L219" s="476"/>
      <c r="T219" s="15"/>
    </row>
    <row r="220" spans="3:20" ht="18" customHeight="1">
      <c r="C220" s="308"/>
      <c r="D220" s="315" t="s">
        <v>131</v>
      </c>
      <c r="E220" s="452"/>
      <c r="F220" s="452"/>
      <c r="G220" s="452"/>
      <c r="H220" s="278" t="s">
        <v>104</v>
      </c>
      <c r="I220" s="453"/>
      <c r="J220" s="454"/>
      <c r="K220" s="281">
        <f>ROUNDDOWN((I220*1/3),0)</f>
        <v>0</v>
      </c>
      <c r="L220" s="476"/>
      <c r="T220" s="15"/>
    </row>
    <row r="221" spans="3:20" ht="30" customHeight="1">
      <c r="C221" s="310"/>
      <c r="D221" s="311" t="s">
        <v>132</v>
      </c>
      <c r="E221" s="445"/>
      <c r="F221" s="445"/>
      <c r="G221" s="445"/>
      <c r="H221" s="285" t="s">
        <v>104</v>
      </c>
      <c r="I221" s="472"/>
      <c r="J221" s="473"/>
      <c r="K221" s="288">
        <f>ROUNDDOWN((I221*1/3),0)</f>
        <v>0</v>
      </c>
      <c r="L221" s="476"/>
      <c r="T221" s="15"/>
    </row>
    <row r="222" spans="3:20" ht="18" customHeight="1">
      <c r="C222" s="4" t="s">
        <v>126</v>
      </c>
      <c r="D222" s="2"/>
      <c r="E222" s="52"/>
      <c r="F222" s="52"/>
      <c r="G222" s="52"/>
      <c r="H222" s="52"/>
      <c r="I222" s="52"/>
      <c r="J222" s="52"/>
      <c r="K222" s="54"/>
      <c r="L222" s="476"/>
      <c r="T222" s="109"/>
    </row>
    <row r="223" spans="3:20" ht="18" customHeight="1">
      <c r="C223" s="55"/>
      <c r="D223" s="32" t="s">
        <v>67</v>
      </c>
      <c r="E223" s="446"/>
      <c r="F223" s="446"/>
      <c r="G223" s="446"/>
      <c r="H223" s="9" t="s">
        <v>104</v>
      </c>
      <c r="I223" s="455"/>
      <c r="J223" s="456"/>
      <c r="K223" s="18">
        <f>ROUNDDOWN((I223*1/3),0)</f>
        <v>0</v>
      </c>
      <c r="L223" s="476"/>
      <c r="T223" s="15"/>
    </row>
    <row r="224" spans="3:20" ht="18" customHeight="1">
      <c r="C224" s="406"/>
      <c r="D224" s="1" t="s">
        <v>4</v>
      </c>
      <c r="E224" s="446"/>
      <c r="F224" s="446"/>
      <c r="G224" s="446"/>
      <c r="H224" s="9" t="s">
        <v>104</v>
      </c>
      <c r="I224" s="455"/>
      <c r="J224" s="456"/>
      <c r="K224" s="18">
        <f>ROUNDDOWN((I224*1/3),0)</f>
        <v>0</v>
      </c>
      <c r="L224" s="476"/>
      <c r="T224" s="15"/>
    </row>
    <row r="225" spans="3:27" ht="18" customHeight="1">
      <c r="C225" s="406"/>
      <c r="D225" s="1" t="s">
        <v>108</v>
      </c>
      <c r="E225" s="446"/>
      <c r="F225" s="446"/>
      <c r="G225" s="446"/>
      <c r="H225" s="9" t="s">
        <v>104</v>
      </c>
      <c r="I225" s="455"/>
      <c r="J225" s="456"/>
      <c r="K225" s="18">
        <f t="shared" ref="K225:K235" si="11">ROUNDDOWN((I225*1/3),0)</f>
        <v>0</v>
      </c>
      <c r="L225" s="476"/>
      <c r="T225" s="15"/>
    </row>
    <row r="226" spans="3:27" ht="18" customHeight="1">
      <c r="C226" s="406"/>
      <c r="D226" s="1" t="s">
        <v>100</v>
      </c>
      <c r="E226" s="446"/>
      <c r="F226" s="446"/>
      <c r="G226" s="446"/>
      <c r="H226" s="9" t="s">
        <v>104</v>
      </c>
      <c r="I226" s="455"/>
      <c r="J226" s="456"/>
      <c r="K226" s="18">
        <f t="shared" si="11"/>
        <v>0</v>
      </c>
      <c r="L226" s="476"/>
      <c r="T226" s="15"/>
    </row>
    <row r="227" spans="3:27" ht="18" customHeight="1">
      <c r="C227" s="406"/>
      <c r="D227" s="1" t="s">
        <v>109</v>
      </c>
      <c r="E227" s="446"/>
      <c r="F227" s="446"/>
      <c r="G227" s="446"/>
      <c r="H227" s="9" t="s">
        <v>104</v>
      </c>
      <c r="I227" s="455"/>
      <c r="J227" s="456"/>
      <c r="K227" s="18">
        <f t="shared" si="11"/>
        <v>0</v>
      </c>
      <c r="L227" s="476"/>
      <c r="T227" s="15"/>
    </row>
    <row r="228" spans="3:27" ht="18" customHeight="1">
      <c r="C228" s="406"/>
      <c r="D228" s="1" t="s">
        <v>8</v>
      </c>
      <c r="E228" s="446"/>
      <c r="F228" s="446"/>
      <c r="G228" s="446"/>
      <c r="H228" s="9" t="s">
        <v>104</v>
      </c>
      <c r="I228" s="455"/>
      <c r="J228" s="456"/>
      <c r="K228" s="18">
        <f t="shared" si="11"/>
        <v>0</v>
      </c>
      <c r="L228" s="476"/>
      <c r="T228" s="15"/>
    </row>
    <row r="229" spans="3:27" ht="18" customHeight="1">
      <c r="C229" s="406"/>
      <c r="D229" s="1" t="s">
        <v>10</v>
      </c>
      <c r="E229" s="446"/>
      <c r="F229" s="446"/>
      <c r="G229" s="446"/>
      <c r="H229" s="9" t="s">
        <v>104</v>
      </c>
      <c r="I229" s="455"/>
      <c r="J229" s="456"/>
      <c r="K229" s="18">
        <f t="shared" si="11"/>
        <v>0</v>
      </c>
      <c r="L229" s="476"/>
      <c r="T229" s="15"/>
    </row>
    <row r="230" spans="3:27" ht="18" customHeight="1">
      <c r="C230" s="406"/>
      <c r="D230" s="1" t="s">
        <v>14</v>
      </c>
      <c r="E230" s="446"/>
      <c r="F230" s="446"/>
      <c r="G230" s="446"/>
      <c r="H230" s="9" t="s">
        <v>104</v>
      </c>
      <c r="I230" s="455"/>
      <c r="J230" s="456"/>
      <c r="K230" s="18">
        <f t="shared" si="11"/>
        <v>0</v>
      </c>
      <c r="L230" s="476"/>
      <c r="T230" s="15"/>
    </row>
    <row r="231" spans="3:27" ht="18" customHeight="1">
      <c r="C231" s="406"/>
      <c r="D231" s="1" t="s">
        <v>110</v>
      </c>
      <c r="E231" s="446"/>
      <c r="F231" s="446"/>
      <c r="G231" s="446"/>
      <c r="H231" s="9" t="s">
        <v>104</v>
      </c>
      <c r="I231" s="455"/>
      <c r="J231" s="456"/>
      <c r="K231" s="18">
        <f t="shared" si="11"/>
        <v>0</v>
      </c>
      <c r="L231" s="476"/>
      <c r="T231" s="15"/>
    </row>
    <row r="232" spans="3:27" ht="18" customHeight="1">
      <c r="C232" s="406"/>
      <c r="D232" s="1" t="s">
        <v>111</v>
      </c>
      <c r="E232" s="446"/>
      <c r="F232" s="446"/>
      <c r="G232" s="446"/>
      <c r="H232" s="9" t="s">
        <v>104</v>
      </c>
      <c r="I232" s="455"/>
      <c r="J232" s="456"/>
      <c r="K232" s="18">
        <f t="shared" si="11"/>
        <v>0</v>
      </c>
      <c r="L232" s="476"/>
      <c r="T232" s="15"/>
    </row>
    <row r="233" spans="3:27" ht="18" customHeight="1">
      <c r="C233" s="406"/>
      <c r="D233" s="127" t="s">
        <v>131</v>
      </c>
      <c r="E233" s="446"/>
      <c r="F233" s="446"/>
      <c r="G233" s="446"/>
      <c r="H233" s="9" t="s">
        <v>104</v>
      </c>
      <c r="I233" s="455"/>
      <c r="J233" s="456"/>
      <c r="K233" s="18">
        <f>ROUNDDOWN((I233*1/3),0)</f>
        <v>0</v>
      </c>
      <c r="L233" s="476"/>
      <c r="T233" s="15"/>
    </row>
    <row r="234" spans="3:27" ht="30" customHeight="1">
      <c r="C234" s="406"/>
      <c r="D234" s="32" t="s">
        <v>133</v>
      </c>
      <c r="E234" s="446"/>
      <c r="F234" s="446"/>
      <c r="G234" s="446"/>
      <c r="H234" s="9" t="s">
        <v>104</v>
      </c>
      <c r="I234" s="455"/>
      <c r="J234" s="456"/>
      <c r="K234" s="18">
        <f t="shared" si="11"/>
        <v>0</v>
      </c>
      <c r="L234" s="476"/>
      <c r="T234" s="15"/>
    </row>
    <row r="235" spans="3:27" ht="18" customHeight="1" thickBot="1">
      <c r="C235" s="407"/>
      <c r="D235" s="33" t="s">
        <v>112</v>
      </c>
      <c r="E235" s="478"/>
      <c r="F235" s="478"/>
      <c r="G235" s="478"/>
      <c r="H235" s="46" t="s">
        <v>104</v>
      </c>
      <c r="I235" s="512"/>
      <c r="J235" s="513"/>
      <c r="K235" s="47">
        <f t="shared" si="11"/>
        <v>0</v>
      </c>
      <c r="L235" s="477"/>
      <c r="T235" s="15"/>
    </row>
    <row r="236" spans="3:27" ht="18" customHeight="1" thickBot="1">
      <c r="C236" s="401" t="s">
        <v>35</v>
      </c>
      <c r="D236" s="457"/>
      <c r="E236" s="458"/>
      <c r="F236" s="458"/>
      <c r="G236" s="458"/>
      <c r="H236" s="458"/>
      <c r="I236" s="458"/>
      <c r="J236" s="459"/>
      <c r="K236" s="13">
        <f>SUM(K213:K235)</f>
        <v>0</v>
      </c>
    </row>
    <row r="238" spans="3:27" ht="15" customHeight="1">
      <c r="K238" s="16" t="s">
        <v>25</v>
      </c>
      <c r="L238" s="16"/>
      <c r="T238" s="16"/>
    </row>
    <row r="239" spans="3:27" ht="19.5" customHeight="1">
      <c r="C239" s="427" t="s">
        <v>47</v>
      </c>
      <c r="D239" s="428"/>
      <c r="E239" s="430" t="s">
        <v>29</v>
      </c>
      <c r="F239" s="430"/>
      <c r="G239" s="430"/>
      <c r="H239" s="431"/>
      <c r="I239" s="432" t="s">
        <v>30</v>
      </c>
      <c r="J239" s="431"/>
      <c r="K239" s="29" t="s">
        <v>223</v>
      </c>
      <c r="L239" s="450" t="s">
        <v>123</v>
      </c>
      <c r="M239" s="372"/>
      <c r="N239" s="372"/>
      <c r="O239" s="372"/>
      <c r="P239" s="372"/>
      <c r="Q239" s="372"/>
      <c r="R239" s="372"/>
      <c r="S239" s="372"/>
      <c r="T239" s="372"/>
      <c r="U239" s="372"/>
      <c r="V239" s="372"/>
      <c r="W239" s="372"/>
      <c r="X239" s="372"/>
      <c r="Y239" s="372"/>
      <c r="Z239" s="372"/>
      <c r="AA239" s="372"/>
    </row>
    <row r="240" spans="3:27" ht="30" customHeight="1">
      <c r="C240" s="405"/>
      <c r="D240" s="429"/>
      <c r="E240" s="418" t="s">
        <v>24</v>
      </c>
      <c r="F240" s="418"/>
      <c r="G240" s="418"/>
      <c r="H240" s="419"/>
      <c r="I240" s="420" t="s">
        <v>256</v>
      </c>
      <c r="J240" s="421"/>
      <c r="K240" s="3" t="s">
        <v>0</v>
      </c>
      <c r="L240" s="451"/>
      <c r="M240" s="373"/>
      <c r="N240" s="131"/>
      <c r="O240" s="131"/>
      <c r="P240" s="14"/>
      <c r="Q240" s="131"/>
      <c r="R240" s="14"/>
      <c r="S240" s="131"/>
      <c r="T240" s="41"/>
      <c r="U240" s="14"/>
      <c r="V240" s="131"/>
      <c r="W240" s="131"/>
      <c r="X240" s="14"/>
      <c r="Y240" s="131"/>
      <c r="Z240" s="14"/>
      <c r="AA240" s="131"/>
    </row>
    <row r="241" spans="3:20" ht="18" customHeight="1">
      <c r="C241" s="305" t="s">
        <v>134</v>
      </c>
      <c r="D241" s="306"/>
      <c r="E241" s="277"/>
      <c r="F241" s="277"/>
      <c r="G241" s="277"/>
      <c r="H241" s="277"/>
      <c r="I241" s="277"/>
      <c r="J241" s="277"/>
      <c r="K241" s="307"/>
      <c r="L241" s="479" t="s">
        <v>146</v>
      </c>
      <c r="T241" s="14"/>
    </row>
    <row r="242" spans="3:20" ht="18" customHeight="1">
      <c r="C242" s="308"/>
      <c r="D242" s="276" t="s">
        <v>135</v>
      </c>
      <c r="E242" s="277"/>
      <c r="F242" s="278" t="s">
        <v>22</v>
      </c>
      <c r="G242" s="277"/>
      <c r="H242" s="278" t="s">
        <v>60</v>
      </c>
      <c r="I242" s="453"/>
      <c r="J242" s="454"/>
      <c r="K242" s="277">
        <f>ROUNDDOWN((I242*1/3),0)</f>
        <v>0</v>
      </c>
      <c r="L242" s="479"/>
      <c r="T242" s="15"/>
    </row>
    <row r="243" spans="3:20" ht="18" customHeight="1">
      <c r="C243" s="308"/>
      <c r="D243" s="282" t="s">
        <v>72</v>
      </c>
      <c r="E243" s="277"/>
      <c r="F243" s="278" t="s">
        <v>22</v>
      </c>
      <c r="G243" s="277"/>
      <c r="H243" s="278" t="s">
        <v>60</v>
      </c>
      <c r="I243" s="453"/>
      <c r="J243" s="454"/>
      <c r="K243" s="277">
        <f t="shared" ref="K243:K249" si="12">ROUNDDOWN((I243*1/3),0)</f>
        <v>0</v>
      </c>
      <c r="L243" s="479"/>
      <c r="T243" s="15"/>
    </row>
    <row r="244" spans="3:20" ht="18" customHeight="1">
      <c r="C244" s="308"/>
      <c r="D244" s="282" t="s">
        <v>136</v>
      </c>
      <c r="E244" s="277"/>
      <c r="F244" s="278" t="s">
        <v>22</v>
      </c>
      <c r="G244" s="277"/>
      <c r="H244" s="278" t="s">
        <v>60</v>
      </c>
      <c r="I244" s="453"/>
      <c r="J244" s="454"/>
      <c r="K244" s="277">
        <f t="shared" si="12"/>
        <v>0</v>
      </c>
      <c r="L244" s="479"/>
      <c r="T244" s="15"/>
    </row>
    <row r="245" spans="3:20" ht="18" customHeight="1">
      <c r="C245" s="308"/>
      <c r="D245" s="282" t="s">
        <v>75</v>
      </c>
      <c r="E245" s="277"/>
      <c r="F245" s="278" t="s">
        <v>22</v>
      </c>
      <c r="G245" s="277"/>
      <c r="H245" s="278" t="s">
        <v>60</v>
      </c>
      <c r="I245" s="453"/>
      <c r="J245" s="454"/>
      <c r="K245" s="277">
        <f t="shared" si="12"/>
        <v>0</v>
      </c>
      <c r="L245" s="479"/>
      <c r="T245" s="15"/>
    </row>
    <row r="246" spans="3:20" ht="18" customHeight="1">
      <c r="C246" s="308"/>
      <c r="D246" s="282" t="s">
        <v>90</v>
      </c>
      <c r="E246" s="277"/>
      <c r="F246" s="278" t="s">
        <v>22</v>
      </c>
      <c r="G246" s="277"/>
      <c r="H246" s="278" t="s">
        <v>60</v>
      </c>
      <c r="I246" s="453"/>
      <c r="J246" s="454"/>
      <c r="K246" s="277">
        <f t="shared" si="12"/>
        <v>0</v>
      </c>
      <c r="L246" s="479"/>
      <c r="T246" s="15"/>
    </row>
    <row r="247" spans="3:20" ht="18" customHeight="1">
      <c r="C247" s="308"/>
      <c r="D247" s="282" t="s">
        <v>106</v>
      </c>
      <c r="E247" s="277"/>
      <c r="F247" s="278" t="s">
        <v>22</v>
      </c>
      <c r="G247" s="277"/>
      <c r="H247" s="278" t="s">
        <v>60</v>
      </c>
      <c r="I247" s="453"/>
      <c r="J247" s="454"/>
      <c r="K247" s="277">
        <f t="shared" si="12"/>
        <v>0</v>
      </c>
      <c r="L247" s="479"/>
      <c r="T247" s="15"/>
    </row>
    <row r="248" spans="3:20" ht="18" customHeight="1">
      <c r="C248" s="308"/>
      <c r="D248" s="282" t="s">
        <v>107</v>
      </c>
      <c r="E248" s="277"/>
      <c r="F248" s="278" t="s">
        <v>22</v>
      </c>
      <c r="G248" s="277"/>
      <c r="H248" s="278" t="s">
        <v>60</v>
      </c>
      <c r="I248" s="453"/>
      <c r="J248" s="454"/>
      <c r="K248" s="277">
        <f t="shared" si="12"/>
        <v>0</v>
      </c>
      <c r="L248" s="479"/>
      <c r="T248" s="15"/>
    </row>
    <row r="249" spans="3:20" ht="30" customHeight="1">
      <c r="C249" s="310"/>
      <c r="D249" s="311" t="s">
        <v>132</v>
      </c>
      <c r="E249" s="284"/>
      <c r="F249" s="285" t="s">
        <v>22</v>
      </c>
      <c r="G249" s="284"/>
      <c r="H249" s="285" t="s">
        <v>60</v>
      </c>
      <c r="I249" s="472"/>
      <c r="J249" s="473"/>
      <c r="K249" s="331">
        <f t="shared" si="12"/>
        <v>0</v>
      </c>
      <c r="L249" s="479"/>
      <c r="T249" s="15"/>
    </row>
    <row r="250" spans="3:20" ht="18" customHeight="1">
      <c r="C250" s="4" t="s">
        <v>137</v>
      </c>
      <c r="D250" s="2"/>
      <c r="E250" s="52"/>
      <c r="F250" s="52"/>
      <c r="G250" s="52"/>
      <c r="H250" s="52"/>
      <c r="I250" s="52"/>
      <c r="J250" s="52"/>
      <c r="K250" s="54"/>
      <c r="L250" s="479"/>
      <c r="T250" s="15"/>
    </row>
    <row r="251" spans="3:20" ht="30.75" customHeight="1">
      <c r="C251" s="55"/>
      <c r="D251" s="32" t="s">
        <v>138</v>
      </c>
      <c r="E251" s="20"/>
      <c r="F251" s="9" t="s">
        <v>22</v>
      </c>
      <c r="G251" s="20"/>
      <c r="H251" s="9" t="s">
        <v>60</v>
      </c>
      <c r="I251" s="455"/>
      <c r="J251" s="456"/>
      <c r="K251" s="11">
        <f t="shared" ref="K251:K261" si="13">ROUNDDOWN((I251*1/3),0)</f>
        <v>0</v>
      </c>
      <c r="L251" s="479"/>
      <c r="T251" s="15"/>
    </row>
    <row r="252" spans="3:20" ht="18" customHeight="1">
      <c r="C252" s="406"/>
      <c r="D252" s="1" t="s">
        <v>4</v>
      </c>
      <c r="E252" s="20"/>
      <c r="F252" s="9" t="s">
        <v>22</v>
      </c>
      <c r="G252" s="20"/>
      <c r="H252" s="9" t="s">
        <v>60</v>
      </c>
      <c r="I252" s="455"/>
      <c r="J252" s="456"/>
      <c r="K252" s="11">
        <f>ROUNDDOWN((I252*1/3),0)</f>
        <v>0</v>
      </c>
      <c r="L252" s="479"/>
      <c r="T252" s="15"/>
    </row>
    <row r="253" spans="3:20" ht="18" customHeight="1">
      <c r="C253" s="406"/>
      <c r="D253" s="1" t="s">
        <v>108</v>
      </c>
      <c r="E253" s="20"/>
      <c r="F253" s="9" t="s">
        <v>22</v>
      </c>
      <c r="G253" s="20"/>
      <c r="H253" s="9" t="s">
        <v>60</v>
      </c>
      <c r="I253" s="455"/>
      <c r="J253" s="456"/>
      <c r="K253" s="11">
        <f>ROUNDDOWN((I253*1/3),0)</f>
        <v>0</v>
      </c>
      <c r="L253" s="479"/>
      <c r="T253" s="15"/>
    </row>
    <row r="254" spans="3:20" ht="18" customHeight="1">
      <c r="C254" s="406"/>
      <c r="D254" s="1" t="s">
        <v>100</v>
      </c>
      <c r="E254" s="20"/>
      <c r="F254" s="9" t="s">
        <v>22</v>
      </c>
      <c r="G254" s="20"/>
      <c r="H254" s="9" t="s">
        <v>60</v>
      </c>
      <c r="I254" s="455"/>
      <c r="J254" s="456"/>
      <c r="K254" s="11">
        <f t="shared" si="13"/>
        <v>0</v>
      </c>
      <c r="L254" s="479"/>
      <c r="T254" s="15"/>
    </row>
    <row r="255" spans="3:20" ht="18" customHeight="1">
      <c r="C255" s="406"/>
      <c r="D255" s="1" t="s">
        <v>109</v>
      </c>
      <c r="E255" s="20"/>
      <c r="F255" s="9" t="s">
        <v>22</v>
      </c>
      <c r="G255" s="20"/>
      <c r="H255" s="9" t="s">
        <v>60</v>
      </c>
      <c r="I255" s="455"/>
      <c r="J255" s="456"/>
      <c r="K255" s="11">
        <f t="shared" si="13"/>
        <v>0</v>
      </c>
      <c r="L255" s="479"/>
      <c r="T255" s="15"/>
    </row>
    <row r="256" spans="3:20" ht="18" customHeight="1">
      <c r="C256" s="406"/>
      <c r="D256" s="1" t="s">
        <v>8</v>
      </c>
      <c r="E256" s="20"/>
      <c r="F256" s="9" t="s">
        <v>22</v>
      </c>
      <c r="G256" s="20"/>
      <c r="H256" s="9" t="s">
        <v>60</v>
      </c>
      <c r="I256" s="455"/>
      <c r="J256" s="456"/>
      <c r="K256" s="11">
        <f t="shared" si="13"/>
        <v>0</v>
      </c>
      <c r="L256" s="479"/>
      <c r="T256" s="15"/>
    </row>
    <row r="257" spans="3:27" ht="18" customHeight="1">
      <c r="C257" s="406"/>
      <c r="D257" s="1" t="s">
        <v>10</v>
      </c>
      <c r="E257" s="20"/>
      <c r="F257" s="9" t="s">
        <v>22</v>
      </c>
      <c r="G257" s="20"/>
      <c r="H257" s="9" t="s">
        <v>60</v>
      </c>
      <c r="I257" s="455"/>
      <c r="J257" s="456"/>
      <c r="K257" s="11">
        <f>ROUNDDOWN((I257*1/3),0)</f>
        <v>0</v>
      </c>
      <c r="L257" s="479"/>
      <c r="T257" s="15"/>
    </row>
    <row r="258" spans="3:27" ht="18" customHeight="1">
      <c r="C258" s="406"/>
      <c r="D258" s="1" t="s">
        <v>14</v>
      </c>
      <c r="E258" s="20"/>
      <c r="F258" s="9" t="s">
        <v>22</v>
      </c>
      <c r="G258" s="20"/>
      <c r="H258" s="9" t="s">
        <v>60</v>
      </c>
      <c r="I258" s="455"/>
      <c r="J258" s="456"/>
      <c r="K258" s="11">
        <f t="shared" si="13"/>
        <v>0</v>
      </c>
      <c r="L258" s="479"/>
      <c r="T258" s="15"/>
    </row>
    <row r="259" spans="3:27" ht="18" customHeight="1">
      <c r="C259" s="406"/>
      <c r="D259" s="1" t="s">
        <v>110</v>
      </c>
      <c r="E259" s="20"/>
      <c r="F259" s="9" t="s">
        <v>22</v>
      </c>
      <c r="G259" s="20"/>
      <c r="H259" s="9" t="s">
        <v>60</v>
      </c>
      <c r="I259" s="455"/>
      <c r="J259" s="456"/>
      <c r="K259" s="11">
        <f t="shared" si="13"/>
        <v>0</v>
      </c>
      <c r="L259" s="479"/>
      <c r="T259" s="15"/>
    </row>
    <row r="260" spans="3:27" ht="18" customHeight="1">
      <c r="C260" s="406"/>
      <c r="D260" s="1" t="s">
        <v>111</v>
      </c>
      <c r="E260" s="20"/>
      <c r="F260" s="9" t="s">
        <v>22</v>
      </c>
      <c r="G260" s="20"/>
      <c r="H260" s="9" t="s">
        <v>60</v>
      </c>
      <c r="I260" s="455"/>
      <c r="J260" s="456"/>
      <c r="K260" s="11">
        <f t="shared" si="13"/>
        <v>0</v>
      </c>
      <c r="L260" s="479"/>
      <c r="T260" s="15"/>
    </row>
    <row r="261" spans="3:27" ht="30" customHeight="1">
      <c r="C261" s="406"/>
      <c r="D261" s="32" t="s">
        <v>133</v>
      </c>
      <c r="E261" s="20"/>
      <c r="F261" s="9" t="s">
        <v>22</v>
      </c>
      <c r="G261" s="20"/>
      <c r="H261" s="9" t="s">
        <v>60</v>
      </c>
      <c r="I261" s="455"/>
      <c r="J261" s="456"/>
      <c r="K261" s="11">
        <f t="shared" si="13"/>
        <v>0</v>
      </c>
      <c r="L261" s="479"/>
      <c r="T261" s="15"/>
    </row>
    <row r="262" spans="3:27" ht="18" customHeight="1" thickBot="1">
      <c r="C262" s="407"/>
      <c r="D262" s="33" t="s">
        <v>112</v>
      </c>
      <c r="E262" s="20"/>
      <c r="F262" s="9" t="s">
        <v>22</v>
      </c>
      <c r="G262" s="20"/>
      <c r="H262" s="9" t="s">
        <v>60</v>
      </c>
      <c r="I262" s="455"/>
      <c r="J262" s="456"/>
      <c r="K262" s="11">
        <f>ROUNDDOWN((I262*1/3),0)</f>
        <v>0</v>
      </c>
      <c r="L262" s="479"/>
      <c r="T262" s="15"/>
    </row>
    <row r="263" spans="3:27" ht="18" customHeight="1" thickBot="1">
      <c r="C263" s="401" t="s">
        <v>35</v>
      </c>
      <c r="D263" s="457"/>
      <c r="E263" s="458"/>
      <c r="F263" s="458"/>
      <c r="G263" s="458"/>
      <c r="H263" s="458"/>
      <c r="I263" s="458"/>
      <c r="J263" s="459"/>
      <c r="K263" s="13">
        <f>SUM(K242:K262)</f>
        <v>0</v>
      </c>
    </row>
    <row r="265" spans="3:27" ht="15" customHeight="1">
      <c r="K265" s="16" t="s">
        <v>25</v>
      </c>
      <c r="L265" s="16"/>
      <c r="T265" s="16"/>
    </row>
    <row r="266" spans="3:27" ht="19.5" customHeight="1">
      <c r="C266" s="427" t="s">
        <v>47</v>
      </c>
      <c r="D266" s="428"/>
      <c r="E266" s="430" t="s">
        <v>29</v>
      </c>
      <c r="F266" s="430"/>
      <c r="G266" s="430"/>
      <c r="H266" s="431"/>
      <c r="I266" s="432" t="s">
        <v>30</v>
      </c>
      <c r="J266" s="431"/>
      <c r="K266" s="29" t="s">
        <v>223</v>
      </c>
      <c r="L266" s="450" t="s">
        <v>123</v>
      </c>
      <c r="M266" s="372"/>
      <c r="N266" s="372"/>
      <c r="O266" s="372"/>
      <c r="P266" s="372"/>
      <c r="Q266" s="372"/>
      <c r="R266" s="372"/>
      <c r="S266" s="372"/>
      <c r="T266" s="372"/>
      <c r="U266" s="372"/>
      <c r="V266" s="372"/>
      <c r="W266" s="372"/>
      <c r="X266" s="372"/>
      <c r="Y266" s="372"/>
      <c r="Z266" s="372"/>
      <c r="AA266" s="372"/>
    </row>
    <row r="267" spans="3:27" ht="30" customHeight="1">
      <c r="C267" s="405"/>
      <c r="D267" s="429"/>
      <c r="E267" s="418" t="s">
        <v>24</v>
      </c>
      <c r="F267" s="418"/>
      <c r="G267" s="418"/>
      <c r="H267" s="419"/>
      <c r="I267" s="420" t="s">
        <v>257</v>
      </c>
      <c r="J267" s="421"/>
      <c r="K267" s="3" t="s">
        <v>0</v>
      </c>
      <c r="L267" s="451"/>
      <c r="M267" s="373"/>
      <c r="N267" s="131"/>
      <c r="O267" s="131"/>
      <c r="P267" s="14"/>
      <c r="Q267" s="131"/>
      <c r="R267" s="14"/>
      <c r="S267" s="131"/>
      <c r="T267" s="41"/>
      <c r="U267" s="14"/>
      <c r="V267" s="131"/>
      <c r="W267" s="131"/>
      <c r="X267" s="14"/>
      <c r="Y267" s="131"/>
      <c r="Z267" s="14"/>
      <c r="AA267" s="131"/>
    </row>
    <row r="268" spans="3:27" ht="18" customHeight="1">
      <c r="C268" s="305" t="s">
        <v>139</v>
      </c>
      <c r="D268" s="306"/>
      <c r="E268" s="277"/>
      <c r="F268" s="277"/>
      <c r="G268" s="277"/>
      <c r="H268" s="277"/>
      <c r="I268" s="277"/>
      <c r="J268" s="277"/>
      <c r="K268" s="307"/>
      <c r="L268" s="479" t="s">
        <v>146</v>
      </c>
      <c r="T268" s="14"/>
    </row>
    <row r="269" spans="3:27" ht="18" customHeight="1">
      <c r="C269" s="308"/>
      <c r="D269" s="276" t="s">
        <v>135</v>
      </c>
      <c r="E269" s="277"/>
      <c r="F269" s="278" t="s">
        <v>22</v>
      </c>
      <c r="G269" s="277"/>
      <c r="H269" s="278" t="s">
        <v>60</v>
      </c>
      <c r="I269" s="453"/>
      <c r="J269" s="454"/>
      <c r="K269" s="277">
        <f t="shared" ref="K269:K276" si="14">ROUNDDOWN((I269*1/3),0)</f>
        <v>0</v>
      </c>
      <c r="L269" s="479"/>
      <c r="T269" s="15"/>
    </row>
    <row r="270" spans="3:27" ht="18" customHeight="1">
      <c r="C270" s="308"/>
      <c r="D270" s="282" t="s">
        <v>72</v>
      </c>
      <c r="E270" s="277"/>
      <c r="F270" s="278" t="s">
        <v>22</v>
      </c>
      <c r="G270" s="277"/>
      <c r="H270" s="278" t="s">
        <v>60</v>
      </c>
      <c r="I270" s="453"/>
      <c r="J270" s="454"/>
      <c r="K270" s="277">
        <f t="shared" si="14"/>
        <v>0</v>
      </c>
      <c r="L270" s="479"/>
      <c r="T270" s="15"/>
    </row>
    <row r="271" spans="3:27" ht="18" customHeight="1">
      <c r="C271" s="308"/>
      <c r="D271" s="282" t="s">
        <v>136</v>
      </c>
      <c r="E271" s="277"/>
      <c r="F271" s="278" t="s">
        <v>22</v>
      </c>
      <c r="G271" s="277"/>
      <c r="H271" s="278" t="s">
        <v>60</v>
      </c>
      <c r="I271" s="453"/>
      <c r="J271" s="454"/>
      <c r="K271" s="277">
        <f t="shared" si="14"/>
        <v>0</v>
      </c>
      <c r="L271" s="479"/>
      <c r="T271" s="15"/>
    </row>
    <row r="272" spans="3:27" ht="18" customHeight="1">
      <c r="C272" s="308"/>
      <c r="D272" s="282" t="s">
        <v>75</v>
      </c>
      <c r="E272" s="277"/>
      <c r="F272" s="278" t="s">
        <v>22</v>
      </c>
      <c r="G272" s="277"/>
      <c r="H272" s="278" t="s">
        <v>60</v>
      </c>
      <c r="I272" s="453"/>
      <c r="J272" s="454"/>
      <c r="K272" s="277">
        <f t="shared" si="14"/>
        <v>0</v>
      </c>
      <c r="L272" s="479"/>
      <c r="T272" s="15"/>
    </row>
    <row r="273" spans="3:20" ht="18" customHeight="1">
      <c r="C273" s="308"/>
      <c r="D273" s="282" t="s">
        <v>90</v>
      </c>
      <c r="E273" s="277"/>
      <c r="F273" s="278" t="s">
        <v>22</v>
      </c>
      <c r="G273" s="277"/>
      <c r="H273" s="278" t="s">
        <v>60</v>
      </c>
      <c r="I273" s="453"/>
      <c r="J273" s="454"/>
      <c r="K273" s="277">
        <f t="shared" si="14"/>
        <v>0</v>
      </c>
      <c r="L273" s="479"/>
      <c r="T273" s="15"/>
    </row>
    <row r="274" spans="3:20" ht="18" customHeight="1">
      <c r="C274" s="308"/>
      <c r="D274" s="282" t="s">
        <v>106</v>
      </c>
      <c r="E274" s="277"/>
      <c r="F274" s="278" t="s">
        <v>22</v>
      </c>
      <c r="G274" s="277"/>
      <c r="H274" s="278" t="s">
        <v>60</v>
      </c>
      <c r="I274" s="453"/>
      <c r="J274" s="454"/>
      <c r="K274" s="277">
        <f t="shared" si="14"/>
        <v>0</v>
      </c>
      <c r="L274" s="479"/>
      <c r="T274" s="15"/>
    </row>
    <row r="275" spans="3:20" ht="18" customHeight="1">
      <c r="C275" s="308"/>
      <c r="D275" s="282" t="s">
        <v>107</v>
      </c>
      <c r="E275" s="277"/>
      <c r="F275" s="278" t="s">
        <v>22</v>
      </c>
      <c r="G275" s="277"/>
      <c r="H275" s="278" t="s">
        <v>60</v>
      </c>
      <c r="I275" s="453"/>
      <c r="J275" s="454"/>
      <c r="K275" s="277">
        <f t="shared" si="14"/>
        <v>0</v>
      </c>
      <c r="L275" s="479"/>
      <c r="T275" s="15"/>
    </row>
    <row r="276" spans="3:20" ht="30" customHeight="1">
      <c r="C276" s="310"/>
      <c r="D276" s="311" t="s">
        <v>132</v>
      </c>
      <c r="E276" s="284"/>
      <c r="F276" s="285" t="s">
        <v>22</v>
      </c>
      <c r="G276" s="284"/>
      <c r="H276" s="285" t="s">
        <v>60</v>
      </c>
      <c r="I276" s="472"/>
      <c r="J276" s="473"/>
      <c r="K276" s="331">
        <f t="shared" si="14"/>
        <v>0</v>
      </c>
      <c r="L276" s="479"/>
      <c r="T276" s="15"/>
    </row>
    <row r="277" spans="3:20" ht="18" customHeight="1">
      <c r="C277" s="4" t="s">
        <v>140</v>
      </c>
      <c r="D277" s="2"/>
      <c r="E277" s="52"/>
      <c r="F277" s="52"/>
      <c r="G277" s="52"/>
      <c r="H277" s="52"/>
      <c r="I277" s="52"/>
      <c r="J277" s="52"/>
      <c r="K277" s="54"/>
      <c r="L277" s="479"/>
      <c r="T277" s="15"/>
    </row>
    <row r="278" spans="3:20" ht="30.75" customHeight="1">
      <c r="C278" s="55"/>
      <c r="D278" s="32" t="s">
        <v>138</v>
      </c>
      <c r="E278" s="20"/>
      <c r="F278" s="9" t="s">
        <v>22</v>
      </c>
      <c r="G278" s="20"/>
      <c r="H278" s="9" t="s">
        <v>60</v>
      </c>
      <c r="I278" s="455"/>
      <c r="J278" s="456"/>
      <c r="K278" s="11">
        <f t="shared" ref="K278:K289" si="15">ROUNDDOWN((I278*1/3),0)</f>
        <v>0</v>
      </c>
      <c r="L278" s="479"/>
      <c r="T278" s="15"/>
    </row>
    <row r="279" spans="3:20" ht="18" customHeight="1">
      <c r="C279" s="406"/>
      <c r="D279" s="1" t="s">
        <v>4</v>
      </c>
      <c r="E279" s="20"/>
      <c r="F279" s="9" t="s">
        <v>22</v>
      </c>
      <c r="G279" s="20"/>
      <c r="H279" s="9" t="s">
        <v>60</v>
      </c>
      <c r="I279" s="455"/>
      <c r="J279" s="456"/>
      <c r="K279" s="11">
        <f t="shared" si="15"/>
        <v>0</v>
      </c>
      <c r="L279" s="479"/>
      <c r="T279" s="15"/>
    </row>
    <row r="280" spans="3:20" ht="18" customHeight="1">
      <c r="C280" s="406"/>
      <c r="D280" s="1" t="s">
        <v>108</v>
      </c>
      <c r="E280" s="20"/>
      <c r="F280" s="9" t="s">
        <v>22</v>
      </c>
      <c r="G280" s="20"/>
      <c r="H280" s="9" t="s">
        <v>60</v>
      </c>
      <c r="I280" s="455"/>
      <c r="J280" s="456"/>
      <c r="K280" s="11">
        <f t="shared" si="15"/>
        <v>0</v>
      </c>
      <c r="L280" s="479"/>
      <c r="T280" s="15"/>
    </row>
    <row r="281" spans="3:20" ht="18" customHeight="1">
      <c r="C281" s="406"/>
      <c r="D281" s="1" t="s">
        <v>100</v>
      </c>
      <c r="E281" s="20"/>
      <c r="F281" s="9" t="s">
        <v>22</v>
      </c>
      <c r="G281" s="20"/>
      <c r="H281" s="9" t="s">
        <v>60</v>
      </c>
      <c r="I281" s="455"/>
      <c r="J281" s="456"/>
      <c r="K281" s="11">
        <f t="shared" si="15"/>
        <v>0</v>
      </c>
      <c r="L281" s="479"/>
      <c r="T281" s="15"/>
    </row>
    <row r="282" spans="3:20" ht="18" customHeight="1">
      <c r="C282" s="406"/>
      <c r="D282" s="1" t="s">
        <v>109</v>
      </c>
      <c r="E282" s="20"/>
      <c r="F282" s="9" t="s">
        <v>22</v>
      </c>
      <c r="G282" s="20"/>
      <c r="H282" s="9" t="s">
        <v>60</v>
      </c>
      <c r="I282" s="455"/>
      <c r="J282" s="456"/>
      <c r="K282" s="11">
        <f>ROUNDDOWN((I282*1/3),0)</f>
        <v>0</v>
      </c>
      <c r="L282" s="479"/>
      <c r="T282" s="15"/>
    </row>
    <row r="283" spans="3:20" ht="18" customHeight="1">
      <c r="C283" s="406"/>
      <c r="D283" s="1" t="s">
        <v>8</v>
      </c>
      <c r="E283" s="20"/>
      <c r="F283" s="9" t="s">
        <v>22</v>
      </c>
      <c r="G283" s="20"/>
      <c r="H283" s="9" t="s">
        <v>60</v>
      </c>
      <c r="I283" s="455"/>
      <c r="J283" s="456"/>
      <c r="K283" s="11">
        <f t="shared" si="15"/>
        <v>0</v>
      </c>
      <c r="L283" s="479"/>
      <c r="T283" s="15"/>
    </row>
    <row r="284" spans="3:20" ht="18" customHeight="1">
      <c r="C284" s="406"/>
      <c r="D284" s="1" t="s">
        <v>10</v>
      </c>
      <c r="E284" s="20"/>
      <c r="F284" s="9" t="s">
        <v>22</v>
      </c>
      <c r="G284" s="20"/>
      <c r="H284" s="9" t="s">
        <v>60</v>
      </c>
      <c r="I284" s="455"/>
      <c r="J284" s="456"/>
      <c r="K284" s="11">
        <f t="shared" si="15"/>
        <v>0</v>
      </c>
      <c r="L284" s="479"/>
      <c r="T284" s="15"/>
    </row>
    <row r="285" spans="3:20" ht="18" customHeight="1">
      <c r="C285" s="406"/>
      <c r="D285" s="1" t="s">
        <v>14</v>
      </c>
      <c r="E285" s="20"/>
      <c r="F285" s="9" t="s">
        <v>22</v>
      </c>
      <c r="G285" s="20"/>
      <c r="H285" s="9" t="s">
        <v>60</v>
      </c>
      <c r="I285" s="455"/>
      <c r="J285" s="456"/>
      <c r="K285" s="11">
        <f t="shared" si="15"/>
        <v>0</v>
      </c>
      <c r="L285" s="479"/>
      <c r="T285" s="15"/>
    </row>
    <row r="286" spans="3:20" ht="18" customHeight="1">
      <c r="C286" s="406"/>
      <c r="D286" s="1" t="s">
        <v>110</v>
      </c>
      <c r="E286" s="20"/>
      <c r="F286" s="9" t="s">
        <v>22</v>
      </c>
      <c r="G286" s="20"/>
      <c r="H286" s="9" t="s">
        <v>60</v>
      </c>
      <c r="I286" s="455"/>
      <c r="J286" s="456"/>
      <c r="K286" s="11">
        <f t="shared" si="15"/>
        <v>0</v>
      </c>
      <c r="L286" s="479"/>
      <c r="T286" s="15"/>
    </row>
    <row r="287" spans="3:20" ht="18" customHeight="1">
      <c r="C287" s="406"/>
      <c r="D287" s="1" t="s">
        <v>111</v>
      </c>
      <c r="E287" s="20"/>
      <c r="F287" s="9" t="s">
        <v>22</v>
      </c>
      <c r="G287" s="20"/>
      <c r="H287" s="9" t="s">
        <v>60</v>
      </c>
      <c r="I287" s="455"/>
      <c r="J287" s="456"/>
      <c r="K287" s="11">
        <f t="shared" si="15"/>
        <v>0</v>
      </c>
      <c r="L287" s="479"/>
      <c r="T287" s="15"/>
    </row>
    <row r="288" spans="3:20" ht="30" customHeight="1">
      <c r="C288" s="406"/>
      <c r="D288" s="32" t="s">
        <v>133</v>
      </c>
      <c r="E288" s="20"/>
      <c r="F288" s="9" t="s">
        <v>22</v>
      </c>
      <c r="G288" s="20"/>
      <c r="H288" s="9" t="s">
        <v>60</v>
      </c>
      <c r="I288" s="455"/>
      <c r="J288" s="456"/>
      <c r="K288" s="11">
        <f t="shared" si="15"/>
        <v>0</v>
      </c>
      <c r="L288" s="479"/>
      <c r="T288" s="15"/>
    </row>
    <row r="289" spans="3:27" ht="18" customHeight="1" thickBot="1">
      <c r="C289" s="407"/>
      <c r="D289" s="33" t="s">
        <v>112</v>
      </c>
      <c r="E289" s="20"/>
      <c r="F289" s="9" t="s">
        <v>22</v>
      </c>
      <c r="G289" s="20"/>
      <c r="H289" s="9" t="s">
        <v>60</v>
      </c>
      <c r="I289" s="455"/>
      <c r="J289" s="456"/>
      <c r="K289" s="11">
        <f t="shared" si="15"/>
        <v>0</v>
      </c>
      <c r="L289" s="479"/>
      <c r="T289" s="15"/>
    </row>
    <row r="290" spans="3:27" ht="18" customHeight="1" thickBot="1">
      <c r="C290" s="401" t="s">
        <v>35</v>
      </c>
      <c r="D290" s="457"/>
      <c r="E290" s="458"/>
      <c r="F290" s="458"/>
      <c r="G290" s="458"/>
      <c r="H290" s="458"/>
      <c r="I290" s="458"/>
      <c r="J290" s="459"/>
      <c r="K290" s="13">
        <f>SUM(K269:K289)</f>
        <v>0</v>
      </c>
    </row>
    <row r="292" spans="3:27" ht="15" customHeight="1">
      <c r="K292" s="16" t="s">
        <v>25</v>
      </c>
      <c r="L292" s="16"/>
      <c r="T292" s="16"/>
    </row>
    <row r="293" spans="3:27" ht="19.5" customHeight="1">
      <c r="C293" s="427" t="s">
        <v>47</v>
      </c>
      <c r="D293" s="428"/>
      <c r="E293" s="430" t="s">
        <v>29</v>
      </c>
      <c r="F293" s="430"/>
      <c r="G293" s="430"/>
      <c r="H293" s="431"/>
      <c r="I293" s="432" t="s">
        <v>30</v>
      </c>
      <c r="J293" s="431"/>
      <c r="K293" s="29" t="s">
        <v>223</v>
      </c>
      <c r="L293" s="450" t="s">
        <v>123</v>
      </c>
      <c r="M293" s="372"/>
      <c r="N293" s="372"/>
      <c r="O293" s="372"/>
      <c r="P293" s="372"/>
      <c r="Q293" s="372"/>
      <c r="R293" s="372"/>
      <c r="S293" s="372"/>
      <c r="T293" s="372"/>
      <c r="U293" s="372"/>
      <c r="V293" s="372"/>
      <c r="W293" s="372"/>
      <c r="X293" s="372"/>
      <c r="Y293" s="372"/>
      <c r="Z293" s="372"/>
      <c r="AA293" s="372"/>
    </row>
    <row r="294" spans="3:27" ht="30" customHeight="1">
      <c r="C294" s="405"/>
      <c r="D294" s="429"/>
      <c r="E294" s="418" t="s">
        <v>24</v>
      </c>
      <c r="F294" s="418"/>
      <c r="G294" s="418"/>
      <c r="H294" s="419"/>
      <c r="I294" s="420" t="s">
        <v>258</v>
      </c>
      <c r="J294" s="421"/>
      <c r="K294" s="3" t="s">
        <v>0</v>
      </c>
      <c r="L294" s="451"/>
      <c r="M294" s="373"/>
      <c r="N294" s="131"/>
      <c r="O294" s="131"/>
      <c r="P294" s="14"/>
      <c r="Q294" s="131"/>
      <c r="R294" s="14"/>
      <c r="S294" s="131"/>
      <c r="T294" s="41"/>
      <c r="U294" s="14"/>
      <c r="V294" s="131"/>
      <c r="W294" s="131"/>
      <c r="X294" s="14"/>
      <c r="Y294" s="131"/>
      <c r="Z294" s="14"/>
      <c r="AA294" s="131"/>
    </row>
    <row r="295" spans="3:27" ht="18" customHeight="1">
      <c r="C295" s="305" t="s">
        <v>141</v>
      </c>
      <c r="D295" s="306"/>
      <c r="E295" s="277"/>
      <c r="F295" s="277"/>
      <c r="G295" s="277"/>
      <c r="H295" s="277"/>
      <c r="I295" s="277"/>
      <c r="J295" s="277"/>
      <c r="K295" s="307"/>
      <c r="L295" s="479" t="s">
        <v>146</v>
      </c>
      <c r="T295" s="14"/>
    </row>
    <row r="296" spans="3:27" ht="18" customHeight="1">
      <c r="C296" s="308"/>
      <c r="D296" s="276" t="s">
        <v>135</v>
      </c>
      <c r="E296" s="452"/>
      <c r="F296" s="452"/>
      <c r="G296" s="452"/>
      <c r="H296" s="278" t="s">
        <v>22</v>
      </c>
      <c r="I296" s="453"/>
      <c r="J296" s="454"/>
      <c r="K296" s="277">
        <f t="shared" ref="K296:K303" si="16">ROUNDDOWN((I296*1/3),0)</f>
        <v>0</v>
      </c>
      <c r="L296" s="479"/>
      <c r="T296" s="15"/>
    </row>
    <row r="297" spans="3:27" ht="18" customHeight="1">
      <c r="C297" s="308"/>
      <c r="D297" s="282" t="s">
        <v>72</v>
      </c>
      <c r="E297" s="452"/>
      <c r="F297" s="452"/>
      <c r="G297" s="452"/>
      <c r="H297" s="278" t="s">
        <v>22</v>
      </c>
      <c r="I297" s="453"/>
      <c r="J297" s="454"/>
      <c r="K297" s="277">
        <f t="shared" si="16"/>
        <v>0</v>
      </c>
      <c r="L297" s="479"/>
      <c r="T297" s="15"/>
    </row>
    <row r="298" spans="3:27" ht="18" customHeight="1">
      <c r="C298" s="308"/>
      <c r="D298" s="282" t="s">
        <v>136</v>
      </c>
      <c r="E298" s="452"/>
      <c r="F298" s="452"/>
      <c r="G298" s="452"/>
      <c r="H298" s="278" t="s">
        <v>22</v>
      </c>
      <c r="I298" s="453"/>
      <c r="J298" s="454"/>
      <c r="K298" s="277">
        <f t="shared" si="16"/>
        <v>0</v>
      </c>
      <c r="L298" s="479"/>
      <c r="T298" s="15"/>
    </row>
    <row r="299" spans="3:27" ht="18" customHeight="1">
      <c r="C299" s="308"/>
      <c r="D299" s="282" t="s">
        <v>75</v>
      </c>
      <c r="E299" s="452"/>
      <c r="F299" s="452"/>
      <c r="G299" s="452"/>
      <c r="H299" s="278" t="s">
        <v>22</v>
      </c>
      <c r="I299" s="453"/>
      <c r="J299" s="454"/>
      <c r="K299" s="277">
        <f t="shared" si="16"/>
        <v>0</v>
      </c>
      <c r="L299" s="479"/>
      <c r="T299" s="15"/>
    </row>
    <row r="300" spans="3:27" ht="18" customHeight="1">
      <c r="C300" s="308"/>
      <c r="D300" s="282" t="s">
        <v>90</v>
      </c>
      <c r="E300" s="452"/>
      <c r="F300" s="452"/>
      <c r="G300" s="452"/>
      <c r="H300" s="278" t="s">
        <v>22</v>
      </c>
      <c r="I300" s="453"/>
      <c r="J300" s="454"/>
      <c r="K300" s="277">
        <f t="shared" si="16"/>
        <v>0</v>
      </c>
      <c r="L300" s="479"/>
      <c r="T300" s="15"/>
    </row>
    <row r="301" spans="3:27" ht="18" customHeight="1">
      <c r="C301" s="308"/>
      <c r="D301" s="282" t="s">
        <v>106</v>
      </c>
      <c r="E301" s="452"/>
      <c r="F301" s="452"/>
      <c r="G301" s="452"/>
      <c r="H301" s="278" t="s">
        <v>22</v>
      </c>
      <c r="I301" s="453"/>
      <c r="J301" s="454"/>
      <c r="K301" s="277">
        <f t="shared" si="16"/>
        <v>0</v>
      </c>
      <c r="L301" s="479"/>
      <c r="T301" s="15"/>
    </row>
    <row r="302" spans="3:27" ht="18" customHeight="1">
      <c r="C302" s="308"/>
      <c r="D302" s="282" t="s">
        <v>107</v>
      </c>
      <c r="E302" s="452"/>
      <c r="F302" s="452"/>
      <c r="G302" s="452"/>
      <c r="H302" s="278" t="s">
        <v>22</v>
      </c>
      <c r="I302" s="453"/>
      <c r="J302" s="454"/>
      <c r="K302" s="277">
        <f t="shared" si="16"/>
        <v>0</v>
      </c>
      <c r="L302" s="479"/>
      <c r="T302" s="15"/>
    </row>
    <row r="303" spans="3:27" ht="30" customHeight="1">
      <c r="C303" s="310"/>
      <c r="D303" s="311" t="s">
        <v>132</v>
      </c>
      <c r="E303" s="511"/>
      <c r="F303" s="445"/>
      <c r="G303" s="445"/>
      <c r="H303" s="285" t="s">
        <v>22</v>
      </c>
      <c r="I303" s="472"/>
      <c r="J303" s="473"/>
      <c r="K303" s="331">
        <f t="shared" si="16"/>
        <v>0</v>
      </c>
      <c r="L303" s="479"/>
      <c r="T303" s="15"/>
    </row>
    <row r="304" spans="3:27" ht="18" customHeight="1">
      <c r="C304" s="4" t="s">
        <v>142</v>
      </c>
      <c r="D304" s="2"/>
      <c r="E304" s="52"/>
      <c r="F304" s="52"/>
      <c r="G304" s="52"/>
      <c r="H304" s="52"/>
      <c r="I304" s="52"/>
      <c r="J304" s="52"/>
      <c r="K304" s="54"/>
      <c r="L304" s="479"/>
      <c r="T304" s="15"/>
    </row>
    <row r="305" spans="3:27" ht="30.75" customHeight="1">
      <c r="C305" s="55"/>
      <c r="D305" s="32" t="s">
        <v>138</v>
      </c>
      <c r="E305" s="446"/>
      <c r="F305" s="446"/>
      <c r="G305" s="446"/>
      <c r="H305" s="9" t="s">
        <v>22</v>
      </c>
      <c r="I305" s="455"/>
      <c r="J305" s="456"/>
      <c r="K305" s="11">
        <f t="shared" ref="K305:K316" si="17">ROUNDDOWN((I305*1/3),0)</f>
        <v>0</v>
      </c>
      <c r="L305" s="479"/>
      <c r="T305" s="15"/>
    </row>
    <row r="306" spans="3:27" ht="18" customHeight="1">
      <c r="C306" s="406"/>
      <c r="D306" s="1" t="s">
        <v>4</v>
      </c>
      <c r="E306" s="446"/>
      <c r="F306" s="446"/>
      <c r="G306" s="446"/>
      <c r="H306" s="9" t="s">
        <v>22</v>
      </c>
      <c r="I306" s="455"/>
      <c r="J306" s="456"/>
      <c r="K306" s="11">
        <f t="shared" si="17"/>
        <v>0</v>
      </c>
      <c r="L306" s="479"/>
      <c r="T306" s="15"/>
    </row>
    <row r="307" spans="3:27" ht="18" customHeight="1">
      <c r="C307" s="406"/>
      <c r="D307" s="1" t="s">
        <v>108</v>
      </c>
      <c r="E307" s="446"/>
      <c r="F307" s="446"/>
      <c r="G307" s="446"/>
      <c r="H307" s="9" t="s">
        <v>22</v>
      </c>
      <c r="I307" s="455"/>
      <c r="J307" s="456"/>
      <c r="K307" s="11">
        <f t="shared" si="17"/>
        <v>0</v>
      </c>
      <c r="L307" s="479"/>
      <c r="T307" s="15"/>
    </row>
    <row r="308" spans="3:27" ht="18" customHeight="1">
      <c r="C308" s="406"/>
      <c r="D308" s="1" t="s">
        <v>100</v>
      </c>
      <c r="E308" s="446"/>
      <c r="F308" s="446"/>
      <c r="G308" s="446"/>
      <c r="H308" s="9" t="s">
        <v>22</v>
      </c>
      <c r="I308" s="455"/>
      <c r="J308" s="456"/>
      <c r="K308" s="11">
        <f t="shared" si="17"/>
        <v>0</v>
      </c>
      <c r="L308" s="479"/>
      <c r="T308" s="15"/>
    </row>
    <row r="309" spans="3:27" ht="18" customHeight="1">
      <c r="C309" s="406"/>
      <c r="D309" s="1" t="s">
        <v>109</v>
      </c>
      <c r="E309" s="446"/>
      <c r="F309" s="446"/>
      <c r="G309" s="446"/>
      <c r="H309" s="9" t="s">
        <v>22</v>
      </c>
      <c r="I309" s="455"/>
      <c r="J309" s="456"/>
      <c r="K309" s="11">
        <f t="shared" si="17"/>
        <v>0</v>
      </c>
      <c r="L309" s="479"/>
      <c r="T309" s="15"/>
    </row>
    <row r="310" spans="3:27" ht="18" customHeight="1">
      <c r="C310" s="406"/>
      <c r="D310" s="1" t="s">
        <v>8</v>
      </c>
      <c r="E310" s="446"/>
      <c r="F310" s="446"/>
      <c r="G310" s="446"/>
      <c r="H310" s="9" t="s">
        <v>22</v>
      </c>
      <c r="I310" s="455"/>
      <c r="J310" s="456"/>
      <c r="K310" s="11">
        <f t="shared" si="17"/>
        <v>0</v>
      </c>
      <c r="L310" s="479"/>
      <c r="T310" s="15"/>
    </row>
    <row r="311" spans="3:27" ht="18" customHeight="1">
      <c r="C311" s="406"/>
      <c r="D311" s="1" t="s">
        <v>10</v>
      </c>
      <c r="E311" s="446"/>
      <c r="F311" s="446"/>
      <c r="G311" s="446"/>
      <c r="H311" s="9" t="s">
        <v>22</v>
      </c>
      <c r="I311" s="455"/>
      <c r="J311" s="456"/>
      <c r="K311" s="11">
        <f t="shared" si="17"/>
        <v>0</v>
      </c>
      <c r="L311" s="479"/>
      <c r="T311" s="15"/>
    </row>
    <row r="312" spans="3:27" ht="18" customHeight="1">
      <c r="C312" s="406"/>
      <c r="D312" s="1" t="s">
        <v>14</v>
      </c>
      <c r="E312" s="446"/>
      <c r="F312" s="446"/>
      <c r="G312" s="446"/>
      <c r="H312" s="9" t="s">
        <v>22</v>
      </c>
      <c r="I312" s="455"/>
      <c r="J312" s="456"/>
      <c r="K312" s="11">
        <f t="shared" si="17"/>
        <v>0</v>
      </c>
      <c r="L312" s="479"/>
      <c r="T312" s="15"/>
    </row>
    <row r="313" spans="3:27" ht="18" customHeight="1">
      <c r="C313" s="406"/>
      <c r="D313" s="1" t="s">
        <v>110</v>
      </c>
      <c r="E313" s="446"/>
      <c r="F313" s="446"/>
      <c r="G313" s="446"/>
      <c r="H313" s="9" t="s">
        <v>22</v>
      </c>
      <c r="I313" s="455"/>
      <c r="J313" s="456"/>
      <c r="K313" s="11">
        <f t="shared" si="17"/>
        <v>0</v>
      </c>
      <c r="L313" s="479"/>
      <c r="T313" s="15"/>
    </row>
    <row r="314" spans="3:27" ht="18" customHeight="1">
      <c r="C314" s="406"/>
      <c r="D314" s="1" t="s">
        <v>111</v>
      </c>
      <c r="E314" s="446"/>
      <c r="F314" s="446"/>
      <c r="G314" s="446"/>
      <c r="H314" s="9" t="s">
        <v>22</v>
      </c>
      <c r="I314" s="455"/>
      <c r="J314" s="456"/>
      <c r="K314" s="11">
        <f t="shared" si="17"/>
        <v>0</v>
      </c>
      <c r="L314" s="479"/>
      <c r="T314" s="15"/>
    </row>
    <row r="315" spans="3:27" ht="30" customHeight="1">
      <c r="C315" s="406"/>
      <c r="D315" s="32" t="s">
        <v>133</v>
      </c>
      <c r="E315" s="446"/>
      <c r="F315" s="446"/>
      <c r="G315" s="446"/>
      <c r="H315" s="9" t="s">
        <v>22</v>
      </c>
      <c r="I315" s="455"/>
      <c r="J315" s="456"/>
      <c r="K315" s="11">
        <f t="shared" si="17"/>
        <v>0</v>
      </c>
      <c r="L315" s="479"/>
      <c r="T315" s="15"/>
    </row>
    <row r="316" spans="3:27" ht="18" customHeight="1" thickBot="1">
      <c r="C316" s="407"/>
      <c r="D316" s="33" t="s">
        <v>112</v>
      </c>
      <c r="E316" s="446"/>
      <c r="F316" s="446"/>
      <c r="G316" s="446"/>
      <c r="H316" s="9" t="s">
        <v>22</v>
      </c>
      <c r="I316" s="455"/>
      <c r="J316" s="456"/>
      <c r="K316" s="11">
        <f t="shared" si="17"/>
        <v>0</v>
      </c>
      <c r="L316" s="479"/>
      <c r="T316" s="15"/>
    </row>
    <row r="317" spans="3:27" ht="18" customHeight="1" thickBot="1">
      <c r="C317" s="401" t="s">
        <v>35</v>
      </c>
      <c r="D317" s="457"/>
      <c r="E317" s="458"/>
      <c r="F317" s="458"/>
      <c r="G317" s="458"/>
      <c r="H317" s="458"/>
      <c r="I317" s="458"/>
      <c r="J317" s="459"/>
      <c r="K317" s="13">
        <f>SUM(K296:K316)</f>
        <v>0</v>
      </c>
    </row>
    <row r="319" spans="3:27" ht="15" customHeight="1">
      <c r="K319" s="16" t="s">
        <v>25</v>
      </c>
      <c r="L319" s="16"/>
      <c r="T319" s="16"/>
    </row>
    <row r="320" spans="3:27" ht="19.5" customHeight="1">
      <c r="C320" s="427" t="s">
        <v>47</v>
      </c>
      <c r="D320" s="428"/>
      <c r="E320" s="430" t="s">
        <v>29</v>
      </c>
      <c r="F320" s="430"/>
      <c r="G320" s="430"/>
      <c r="H320" s="431"/>
      <c r="I320" s="432" t="s">
        <v>30</v>
      </c>
      <c r="J320" s="449"/>
      <c r="K320" s="29" t="s">
        <v>223</v>
      </c>
      <c r="L320" s="442" t="s">
        <v>268</v>
      </c>
      <c r="M320" s="443"/>
      <c r="N320" s="443"/>
      <c r="O320" s="443"/>
      <c r="P320" s="443"/>
      <c r="Q320" s="443"/>
      <c r="R320" s="443"/>
      <c r="S320" s="443"/>
      <c r="T320" s="443"/>
      <c r="U320" s="443"/>
      <c r="V320" s="443"/>
      <c r="W320" s="443"/>
      <c r="X320" s="443"/>
      <c r="Y320" s="443"/>
      <c r="Z320" s="443"/>
      <c r="AA320" s="444"/>
    </row>
    <row r="321" spans="3:27" ht="30" customHeight="1">
      <c r="C321" s="405"/>
      <c r="D321" s="429"/>
      <c r="E321" s="418" t="s">
        <v>24</v>
      </c>
      <c r="F321" s="418"/>
      <c r="G321" s="418"/>
      <c r="H321" s="419"/>
      <c r="I321" s="420" t="str">
        <f>+$I$10</f>
        <v>補助単価</v>
      </c>
      <c r="J321" s="421"/>
      <c r="K321" s="3" t="s">
        <v>0</v>
      </c>
      <c r="L321" s="57" t="s">
        <v>79</v>
      </c>
      <c r="M321" s="58" t="s">
        <v>80</v>
      </c>
      <c r="N321" s="59" t="s">
        <v>128</v>
      </c>
      <c r="O321" s="59" t="s">
        <v>81</v>
      </c>
      <c r="P321" s="58" t="s">
        <v>82</v>
      </c>
      <c r="Q321" s="59" t="s">
        <v>84</v>
      </c>
      <c r="R321" s="58" t="s">
        <v>83</v>
      </c>
      <c r="S321" s="60" t="s">
        <v>85</v>
      </c>
      <c r="T321" s="61" t="s">
        <v>79</v>
      </c>
      <c r="U321" s="58" t="s">
        <v>80</v>
      </c>
      <c r="V321" s="59" t="s">
        <v>128</v>
      </c>
      <c r="W321" s="59" t="s">
        <v>81</v>
      </c>
      <c r="X321" s="58" t="s">
        <v>82</v>
      </c>
      <c r="Y321" s="59" t="s">
        <v>84</v>
      </c>
      <c r="Z321" s="58" t="s">
        <v>83</v>
      </c>
      <c r="AA321" s="60" t="s">
        <v>85</v>
      </c>
    </row>
    <row r="322" spans="3:27" ht="18" customHeight="1">
      <c r="C322" s="305" t="s">
        <v>147</v>
      </c>
      <c r="D322" s="306"/>
      <c r="E322" s="277"/>
      <c r="F322" s="277"/>
      <c r="G322" s="277"/>
      <c r="H322" s="277"/>
      <c r="I322" s="277"/>
      <c r="J322" s="277"/>
      <c r="K322" s="307"/>
      <c r="L322" s="71"/>
      <c r="M322" s="62"/>
      <c r="N322" s="62"/>
      <c r="O322" s="62"/>
      <c r="P322" s="62"/>
      <c r="Q322" s="62"/>
      <c r="R322" s="62"/>
      <c r="S322" s="63"/>
      <c r="T322" s="68"/>
      <c r="U322" s="62"/>
      <c r="V322" s="62"/>
      <c r="W322" s="62"/>
      <c r="X322" s="62"/>
      <c r="Y322" s="62"/>
      <c r="Z322" s="62"/>
      <c r="AA322" s="63"/>
    </row>
    <row r="323" spans="3:27" ht="18" customHeight="1">
      <c r="C323" s="308"/>
      <c r="D323" s="276" t="s">
        <v>135</v>
      </c>
      <c r="E323" s="277"/>
      <c r="F323" s="278" t="s">
        <v>22</v>
      </c>
      <c r="G323" s="277"/>
      <c r="H323" s="278" t="s">
        <v>23</v>
      </c>
      <c r="I323" s="279">
        <v>1320</v>
      </c>
      <c r="J323" s="278" t="s">
        <v>2</v>
      </c>
      <c r="K323" s="277">
        <f t="shared" ref="K323:K329" si="18">ROUNDDOWN((G323*I323*1/3),0)</f>
        <v>0</v>
      </c>
      <c r="L323" s="69"/>
      <c r="M323" s="64"/>
      <c r="N323" s="64"/>
      <c r="O323" s="64"/>
      <c r="P323" s="64"/>
      <c r="Q323" s="64"/>
      <c r="R323" s="64"/>
      <c r="S323" s="65"/>
      <c r="T323" s="69"/>
      <c r="U323" s="64"/>
      <c r="V323" s="64"/>
      <c r="W323" s="64"/>
      <c r="X323" s="64"/>
      <c r="Y323" s="64"/>
      <c r="Z323" s="64"/>
      <c r="AA323" s="65"/>
    </row>
    <row r="324" spans="3:27" ht="18" customHeight="1">
      <c r="C324" s="308"/>
      <c r="D324" s="282" t="s">
        <v>72</v>
      </c>
      <c r="E324" s="277"/>
      <c r="F324" s="278" t="s">
        <v>22</v>
      </c>
      <c r="G324" s="277"/>
      <c r="H324" s="278" t="s">
        <v>23</v>
      </c>
      <c r="I324" s="279">
        <v>1320</v>
      </c>
      <c r="J324" s="278" t="s">
        <v>2</v>
      </c>
      <c r="K324" s="277">
        <f t="shared" si="18"/>
        <v>0</v>
      </c>
      <c r="L324" s="69"/>
      <c r="M324" s="64"/>
      <c r="N324" s="64"/>
      <c r="O324" s="64"/>
      <c r="P324" s="64"/>
      <c r="Q324" s="64"/>
      <c r="R324" s="64"/>
      <c r="S324" s="65"/>
      <c r="T324" s="69"/>
      <c r="U324" s="64"/>
      <c r="V324" s="64"/>
      <c r="W324" s="64"/>
      <c r="X324" s="64"/>
      <c r="Y324" s="64"/>
      <c r="Z324" s="64"/>
      <c r="AA324" s="65"/>
    </row>
    <row r="325" spans="3:27" ht="18" customHeight="1">
      <c r="C325" s="308"/>
      <c r="D325" s="282" t="s">
        <v>73</v>
      </c>
      <c r="E325" s="277"/>
      <c r="F325" s="278" t="s">
        <v>22</v>
      </c>
      <c r="G325" s="277"/>
      <c r="H325" s="278" t="s">
        <v>23</v>
      </c>
      <c r="I325" s="279">
        <v>1320</v>
      </c>
      <c r="J325" s="278" t="s">
        <v>2</v>
      </c>
      <c r="K325" s="277">
        <f t="shared" si="18"/>
        <v>0</v>
      </c>
      <c r="L325" s="69"/>
      <c r="M325" s="64"/>
      <c r="N325" s="64"/>
      <c r="O325" s="64"/>
      <c r="P325" s="64"/>
      <c r="Q325" s="64"/>
      <c r="R325" s="64"/>
      <c r="S325" s="65"/>
      <c r="T325" s="69"/>
      <c r="U325" s="64"/>
      <c r="V325" s="64"/>
      <c r="W325" s="64"/>
      <c r="X325" s="64"/>
      <c r="Y325" s="64"/>
      <c r="Z325" s="64"/>
      <c r="AA325" s="65"/>
    </row>
    <row r="326" spans="3:27" ht="18" customHeight="1">
      <c r="C326" s="308"/>
      <c r="D326" s="282" t="s">
        <v>75</v>
      </c>
      <c r="E326" s="277"/>
      <c r="F326" s="278" t="s">
        <v>22</v>
      </c>
      <c r="G326" s="277"/>
      <c r="H326" s="278" t="s">
        <v>23</v>
      </c>
      <c r="I326" s="279">
        <v>1320</v>
      </c>
      <c r="J326" s="278" t="s">
        <v>2</v>
      </c>
      <c r="K326" s="277">
        <f t="shared" si="18"/>
        <v>0</v>
      </c>
      <c r="L326" s="69"/>
      <c r="M326" s="64"/>
      <c r="N326" s="64"/>
      <c r="O326" s="64"/>
      <c r="P326" s="64"/>
      <c r="Q326" s="64"/>
      <c r="R326" s="64"/>
      <c r="S326" s="65"/>
      <c r="T326" s="69"/>
      <c r="U326" s="64"/>
      <c r="V326" s="64"/>
      <c r="W326" s="64"/>
      <c r="X326" s="64"/>
      <c r="Y326" s="64"/>
      <c r="Z326" s="64"/>
      <c r="AA326" s="65"/>
    </row>
    <row r="327" spans="3:27" ht="18" customHeight="1">
      <c r="C327" s="308"/>
      <c r="D327" s="282" t="s">
        <v>90</v>
      </c>
      <c r="E327" s="277"/>
      <c r="F327" s="278" t="s">
        <v>22</v>
      </c>
      <c r="G327" s="277"/>
      <c r="H327" s="278" t="s">
        <v>23</v>
      </c>
      <c r="I327" s="279">
        <v>1320</v>
      </c>
      <c r="J327" s="278" t="s">
        <v>2</v>
      </c>
      <c r="K327" s="277">
        <f t="shared" si="18"/>
        <v>0</v>
      </c>
      <c r="L327" s="69"/>
      <c r="M327" s="64"/>
      <c r="N327" s="64"/>
      <c r="O327" s="64"/>
      <c r="P327" s="64"/>
      <c r="Q327" s="64"/>
      <c r="R327" s="64"/>
      <c r="S327" s="65"/>
      <c r="T327" s="69"/>
      <c r="U327" s="64"/>
      <c r="V327" s="64"/>
      <c r="W327" s="64"/>
      <c r="X327" s="64"/>
      <c r="Y327" s="64"/>
      <c r="Z327" s="64"/>
      <c r="AA327" s="65"/>
    </row>
    <row r="328" spans="3:27" ht="18" customHeight="1">
      <c r="C328" s="308"/>
      <c r="D328" s="282" t="s">
        <v>106</v>
      </c>
      <c r="E328" s="277"/>
      <c r="F328" s="278" t="s">
        <v>22</v>
      </c>
      <c r="G328" s="277"/>
      <c r="H328" s="278" t="s">
        <v>23</v>
      </c>
      <c r="I328" s="279">
        <v>1320</v>
      </c>
      <c r="J328" s="278" t="s">
        <v>2</v>
      </c>
      <c r="K328" s="277">
        <f t="shared" si="18"/>
        <v>0</v>
      </c>
      <c r="L328" s="69"/>
      <c r="M328" s="64"/>
      <c r="N328" s="64"/>
      <c r="O328" s="64"/>
      <c r="P328" s="64"/>
      <c r="Q328" s="64"/>
      <c r="R328" s="64"/>
      <c r="S328" s="65"/>
      <c r="T328" s="69"/>
      <c r="U328" s="64"/>
      <c r="V328" s="64"/>
      <c r="W328" s="64"/>
      <c r="X328" s="64"/>
      <c r="Y328" s="64"/>
      <c r="Z328" s="64"/>
      <c r="AA328" s="65"/>
    </row>
    <row r="329" spans="3:27" ht="18" customHeight="1">
      <c r="C329" s="310"/>
      <c r="D329" s="311" t="s">
        <v>149</v>
      </c>
      <c r="E329" s="332"/>
      <c r="F329" s="285" t="s">
        <v>22</v>
      </c>
      <c r="G329" s="284"/>
      <c r="H329" s="285" t="s">
        <v>23</v>
      </c>
      <c r="I329" s="279">
        <v>1320</v>
      </c>
      <c r="J329" s="285" t="s">
        <v>2</v>
      </c>
      <c r="K329" s="333">
        <f t="shared" si="18"/>
        <v>0</v>
      </c>
      <c r="L329" s="69"/>
      <c r="M329" s="64"/>
      <c r="N329" s="64"/>
      <c r="O329" s="64"/>
      <c r="P329" s="64"/>
      <c r="Q329" s="64"/>
      <c r="R329" s="64"/>
      <c r="S329" s="65"/>
      <c r="T329" s="69"/>
      <c r="U329" s="64"/>
      <c r="V329" s="64"/>
      <c r="W329" s="64"/>
      <c r="X329" s="64"/>
      <c r="Y329" s="64"/>
      <c r="Z329" s="64"/>
      <c r="AA329" s="65"/>
    </row>
    <row r="330" spans="3:27" ht="18" customHeight="1">
      <c r="C330" s="4" t="s">
        <v>148</v>
      </c>
      <c r="D330" s="2"/>
      <c r="E330" s="52"/>
      <c r="F330" s="52"/>
      <c r="G330" s="52"/>
      <c r="H330" s="52"/>
      <c r="I330" s="52"/>
      <c r="J330" s="52"/>
      <c r="K330" s="54"/>
      <c r="L330" s="69"/>
      <c r="M330" s="64"/>
      <c r="N330" s="64"/>
      <c r="O330" s="64"/>
      <c r="P330" s="64"/>
      <c r="Q330" s="64"/>
      <c r="R330" s="64"/>
      <c r="S330" s="65"/>
      <c r="T330" s="69"/>
      <c r="U330" s="64"/>
      <c r="V330" s="64"/>
      <c r="W330" s="64"/>
      <c r="X330" s="64"/>
      <c r="Y330" s="64"/>
      <c r="Z330" s="64"/>
      <c r="AA330" s="65"/>
    </row>
    <row r="331" spans="3:27" ht="30.75" customHeight="1">
      <c r="C331" s="55"/>
      <c r="D331" s="32" t="s">
        <v>138</v>
      </c>
      <c r="E331" s="20"/>
      <c r="F331" s="9" t="s">
        <v>22</v>
      </c>
      <c r="G331" s="20"/>
      <c r="H331" s="9" t="s">
        <v>23</v>
      </c>
      <c r="I331" s="158">
        <v>1320</v>
      </c>
      <c r="J331" s="9" t="s">
        <v>144</v>
      </c>
      <c r="K331" s="11">
        <f t="shared" ref="K331:K341" si="19">ROUNDDOWN((G331*I331*1/3),0)</f>
        <v>0</v>
      </c>
      <c r="L331" s="69"/>
      <c r="M331" s="64"/>
      <c r="N331" s="64"/>
      <c r="O331" s="64"/>
      <c r="P331" s="64"/>
      <c r="Q331" s="64"/>
      <c r="R331" s="64"/>
      <c r="S331" s="65"/>
      <c r="T331" s="69"/>
      <c r="U331" s="64"/>
      <c r="V331" s="64"/>
      <c r="W331" s="64"/>
      <c r="X331" s="64"/>
      <c r="Y331" s="64"/>
      <c r="Z331" s="64"/>
      <c r="AA331" s="65"/>
    </row>
    <row r="332" spans="3:27" ht="18" customHeight="1">
      <c r="C332" s="406"/>
      <c r="D332" s="1" t="s">
        <v>4</v>
      </c>
      <c r="E332" s="20"/>
      <c r="F332" s="9" t="s">
        <v>22</v>
      </c>
      <c r="G332" s="20"/>
      <c r="H332" s="9" t="s">
        <v>23</v>
      </c>
      <c r="I332" s="158">
        <v>1320</v>
      </c>
      <c r="J332" s="9" t="s">
        <v>144</v>
      </c>
      <c r="K332" s="11">
        <f t="shared" si="19"/>
        <v>0</v>
      </c>
      <c r="L332" s="69"/>
      <c r="M332" s="64"/>
      <c r="N332" s="64"/>
      <c r="O332" s="64"/>
      <c r="P332" s="64"/>
      <c r="Q332" s="64"/>
      <c r="R332" s="64"/>
      <c r="S332" s="65"/>
      <c r="T332" s="69"/>
      <c r="U332" s="64"/>
      <c r="V332" s="64"/>
      <c r="W332" s="64"/>
      <c r="X332" s="64"/>
      <c r="Y332" s="64"/>
      <c r="Z332" s="64"/>
      <c r="AA332" s="65"/>
    </row>
    <row r="333" spans="3:27" ht="18" customHeight="1">
      <c r="C333" s="406"/>
      <c r="D333" s="1" t="s">
        <v>42</v>
      </c>
      <c r="E333" s="20"/>
      <c r="F333" s="9" t="s">
        <v>22</v>
      </c>
      <c r="G333" s="20"/>
      <c r="H333" s="9" t="s">
        <v>23</v>
      </c>
      <c r="I333" s="158">
        <v>1320</v>
      </c>
      <c r="J333" s="9" t="s">
        <v>144</v>
      </c>
      <c r="K333" s="11">
        <f t="shared" si="19"/>
        <v>0</v>
      </c>
      <c r="L333" s="69"/>
      <c r="M333" s="64"/>
      <c r="N333" s="64"/>
      <c r="O333" s="64"/>
      <c r="P333" s="64"/>
      <c r="Q333" s="64"/>
      <c r="R333" s="64"/>
      <c r="S333" s="65"/>
      <c r="T333" s="69"/>
      <c r="U333" s="64"/>
      <c r="V333" s="64"/>
      <c r="W333" s="64"/>
      <c r="X333" s="64"/>
      <c r="Y333" s="64"/>
      <c r="Z333" s="64"/>
      <c r="AA333" s="65"/>
    </row>
    <row r="334" spans="3:27" ht="18" customHeight="1">
      <c r="C334" s="406"/>
      <c r="D334" s="1" t="s">
        <v>100</v>
      </c>
      <c r="E334" s="20"/>
      <c r="F334" s="9" t="s">
        <v>22</v>
      </c>
      <c r="G334" s="20"/>
      <c r="H334" s="9" t="s">
        <v>23</v>
      </c>
      <c r="I334" s="158">
        <v>1320</v>
      </c>
      <c r="J334" s="9" t="s">
        <v>144</v>
      </c>
      <c r="K334" s="11">
        <f t="shared" si="19"/>
        <v>0</v>
      </c>
      <c r="L334" s="69"/>
      <c r="M334" s="64"/>
      <c r="N334" s="64"/>
      <c r="O334" s="64"/>
      <c r="P334" s="64"/>
      <c r="Q334" s="64"/>
      <c r="R334" s="64"/>
      <c r="S334" s="65"/>
      <c r="T334" s="69"/>
      <c r="U334" s="64"/>
      <c r="V334" s="64"/>
      <c r="W334" s="64"/>
      <c r="X334" s="64"/>
      <c r="Y334" s="64"/>
      <c r="Z334" s="64"/>
      <c r="AA334" s="65"/>
    </row>
    <row r="335" spans="3:27" ht="18" customHeight="1">
      <c r="C335" s="406"/>
      <c r="D335" s="1" t="s">
        <v>109</v>
      </c>
      <c r="E335" s="20"/>
      <c r="F335" s="9" t="s">
        <v>22</v>
      </c>
      <c r="G335" s="20"/>
      <c r="H335" s="9" t="s">
        <v>23</v>
      </c>
      <c r="I335" s="158">
        <v>1320</v>
      </c>
      <c r="J335" s="9" t="s">
        <v>144</v>
      </c>
      <c r="K335" s="11">
        <f t="shared" si="19"/>
        <v>0</v>
      </c>
      <c r="L335" s="69"/>
      <c r="M335" s="64"/>
      <c r="N335" s="64"/>
      <c r="O335" s="64"/>
      <c r="P335" s="64"/>
      <c r="Q335" s="64"/>
      <c r="R335" s="64"/>
      <c r="S335" s="65"/>
      <c r="T335" s="69"/>
      <c r="U335" s="64"/>
      <c r="V335" s="64"/>
      <c r="W335" s="64"/>
      <c r="X335" s="64"/>
      <c r="Y335" s="64"/>
      <c r="Z335" s="64"/>
      <c r="AA335" s="65"/>
    </row>
    <row r="336" spans="3:27" ht="18" customHeight="1">
      <c r="C336" s="406"/>
      <c r="D336" s="1" t="s">
        <v>8</v>
      </c>
      <c r="E336" s="20"/>
      <c r="F336" s="9" t="s">
        <v>22</v>
      </c>
      <c r="G336" s="20"/>
      <c r="H336" s="9" t="s">
        <v>23</v>
      </c>
      <c r="I336" s="158">
        <v>1320</v>
      </c>
      <c r="J336" s="9" t="s">
        <v>144</v>
      </c>
      <c r="K336" s="11">
        <f t="shared" si="19"/>
        <v>0</v>
      </c>
      <c r="L336" s="69"/>
      <c r="M336" s="64"/>
      <c r="N336" s="64"/>
      <c r="O336" s="64"/>
      <c r="P336" s="64"/>
      <c r="Q336" s="64"/>
      <c r="R336" s="64"/>
      <c r="S336" s="65"/>
      <c r="T336" s="69"/>
      <c r="U336" s="64"/>
      <c r="V336" s="64"/>
      <c r="W336" s="64"/>
      <c r="X336" s="64"/>
      <c r="Y336" s="64"/>
      <c r="Z336" s="64"/>
      <c r="AA336" s="65"/>
    </row>
    <row r="337" spans="2:27" ht="18" customHeight="1">
      <c r="C337" s="406"/>
      <c r="D337" s="1" t="s">
        <v>10</v>
      </c>
      <c r="E337" s="20"/>
      <c r="F337" s="9" t="s">
        <v>22</v>
      </c>
      <c r="G337" s="20"/>
      <c r="H337" s="9" t="s">
        <v>23</v>
      </c>
      <c r="I337" s="158">
        <v>1320</v>
      </c>
      <c r="J337" s="9" t="s">
        <v>144</v>
      </c>
      <c r="K337" s="11">
        <f t="shared" si="19"/>
        <v>0</v>
      </c>
      <c r="L337" s="69"/>
      <c r="M337" s="64"/>
      <c r="N337" s="64"/>
      <c r="O337" s="64"/>
      <c r="P337" s="64"/>
      <c r="Q337" s="64"/>
      <c r="R337" s="64"/>
      <c r="S337" s="65"/>
      <c r="T337" s="69"/>
      <c r="U337" s="64"/>
      <c r="V337" s="64"/>
      <c r="W337" s="64"/>
      <c r="X337" s="64"/>
      <c r="Y337" s="64"/>
      <c r="Z337" s="64"/>
      <c r="AA337" s="65"/>
    </row>
    <row r="338" spans="2:27" ht="18" customHeight="1">
      <c r="C338" s="406"/>
      <c r="D338" s="1" t="s">
        <v>14</v>
      </c>
      <c r="E338" s="20"/>
      <c r="F338" s="9" t="s">
        <v>22</v>
      </c>
      <c r="G338" s="20"/>
      <c r="H338" s="9" t="s">
        <v>23</v>
      </c>
      <c r="I338" s="158">
        <v>1320</v>
      </c>
      <c r="J338" s="9" t="s">
        <v>144</v>
      </c>
      <c r="K338" s="11">
        <f t="shared" si="19"/>
        <v>0</v>
      </c>
      <c r="L338" s="69"/>
      <c r="M338" s="64"/>
      <c r="N338" s="64"/>
      <c r="O338" s="64"/>
      <c r="P338" s="64"/>
      <c r="Q338" s="64"/>
      <c r="R338" s="64"/>
      <c r="S338" s="65"/>
      <c r="T338" s="69"/>
      <c r="U338" s="64"/>
      <c r="V338" s="64"/>
      <c r="W338" s="64"/>
      <c r="X338" s="64"/>
      <c r="Y338" s="64"/>
      <c r="Z338" s="64"/>
      <c r="AA338" s="65"/>
    </row>
    <row r="339" spans="2:27" ht="18" customHeight="1">
      <c r="C339" s="406"/>
      <c r="D339" s="1" t="s">
        <v>110</v>
      </c>
      <c r="E339" s="20"/>
      <c r="F339" s="9" t="s">
        <v>22</v>
      </c>
      <c r="G339" s="20"/>
      <c r="H339" s="9" t="s">
        <v>23</v>
      </c>
      <c r="I339" s="158">
        <v>1320</v>
      </c>
      <c r="J339" s="9" t="s">
        <v>144</v>
      </c>
      <c r="K339" s="11">
        <f t="shared" si="19"/>
        <v>0</v>
      </c>
      <c r="L339" s="69"/>
      <c r="M339" s="64"/>
      <c r="N339" s="64"/>
      <c r="O339" s="64"/>
      <c r="P339" s="64"/>
      <c r="Q339" s="64"/>
      <c r="R339" s="64"/>
      <c r="S339" s="65"/>
      <c r="T339" s="69"/>
      <c r="U339" s="64"/>
      <c r="V339" s="64"/>
      <c r="W339" s="64"/>
      <c r="X339" s="64"/>
      <c r="Y339" s="64"/>
      <c r="Z339" s="64"/>
      <c r="AA339" s="65"/>
    </row>
    <row r="340" spans="2:27" ht="18" customHeight="1">
      <c r="C340" s="406"/>
      <c r="D340" s="32" t="s">
        <v>150</v>
      </c>
      <c r="E340" s="20"/>
      <c r="F340" s="9" t="s">
        <v>22</v>
      </c>
      <c r="G340" s="20"/>
      <c r="H340" s="9" t="s">
        <v>23</v>
      </c>
      <c r="I340" s="158">
        <v>1320</v>
      </c>
      <c r="J340" s="9" t="s">
        <v>144</v>
      </c>
      <c r="K340" s="11">
        <f t="shared" si="19"/>
        <v>0</v>
      </c>
      <c r="L340" s="69"/>
      <c r="M340" s="64"/>
      <c r="N340" s="64"/>
      <c r="O340" s="64"/>
      <c r="P340" s="64"/>
      <c r="Q340" s="64"/>
      <c r="R340" s="64"/>
      <c r="S340" s="65"/>
      <c r="T340" s="69"/>
      <c r="U340" s="64"/>
      <c r="V340" s="64"/>
      <c r="W340" s="64"/>
      <c r="X340" s="64"/>
      <c r="Y340" s="64"/>
      <c r="Z340" s="64"/>
      <c r="AA340" s="65"/>
    </row>
    <row r="341" spans="2:27" ht="18" customHeight="1" thickBot="1">
      <c r="C341" s="407"/>
      <c r="D341" s="33" t="s">
        <v>112</v>
      </c>
      <c r="E341" s="20"/>
      <c r="F341" s="9" t="s">
        <v>22</v>
      </c>
      <c r="G341" s="20"/>
      <c r="H341" s="9" t="s">
        <v>23</v>
      </c>
      <c r="I341" s="158">
        <v>1320</v>
      </c>
      <c r="J341" s="9" t="s">
        <v>144</v>
      </c>
      <c r="K341" s="11">
        <f t="shared" si="19"/>
        <v>0</v>
      </c>
      <c r="L341" s="70"/>
      <c r="M341" s="66"/>
      <c r="N341" s="66"/>
      <c r="O341" s="66"/>
      <c r="P341" s="66"/>
      <c r="Q341" s="66"/>
      <c r="R341" s="66"/>
      <c r="S341" s="67"/>
      <c r="T341" s="70"/>
      <c r="U341" s="66"/>
      <c r="V341" s="66"/>
      <c r="W341" s="66"/>
      <c r="X341" s="66"/>
      <c r="Y341" s="66"/>
      <c r="Z341" s="66"/>
      <c r="AA341" s="67"/>
    </row>
    <row r="342" spans="2:27" ht="18" customHeight="1" thickBot="1">
      <c r="C342" s="401" t="s">
        <v>35</v>
      </c>
      <c r="D342" s="457"/>
      <c r="E342" s="458"/>
      <c r="F342" s="458"/>
      <c r="G342" s="458"/>
      <c r="H342" s="458"/>
      <c r="I342" s="458"/>
      <c r="J342" s="459"/>
      <c r="K342" s="13">
        <f>SUM(K323:K341)</f>
        <v>0</v>
      </c>
    </row>
    <row r="344" spans="2:27" ht="18" customHeight="1">
      <c r="B344" s="254" t="s">
        <v>233</v>
      </c>
      <c r="E344" s="16"/>
      <c r="F344" s="16"/>
      <c r="G344" s="16"/>
      <c r="H344" s="16"/>
      <c r="I344" s="16"/>
      <c r="J344" s="16"/>
      <c r="K344" s="17"/>
      <c r="L344" s="15"/>
      <c r="T344" s="15"/>
    </row>
    <row r="345" spans="2:27" ht="15" customHeight="1">
      <c r="K345" s="16" t="s">
        <v>25</v>
      </c>
      <c r="L345" s="15"/>
      <c r="T345" s="15"/>
    </row>
    <row r="346" spans="2:27" ht="19.5" customHeight="1">
      <c r="C346" s="427" t="s">
        <v>55</v>
      </c>
      <c r="D346" s="428"/>
      <c r="E346" s="430" t="s">
        <v>38</v>
      </c>
      <c r="F346" s="430"/>
      <c r="G346" s="430"/>
      <c r="H346" s="431"/>
      <c r="I346" s="432" t="s">
        <v>39</v>
      </c>
      <c r="J346" s="449"/>
      <c r="K346" s="29" t="s">
        <v>40</v>
      </c>
      <c r="L346" s="450" t="s">
        <v>123</v>
      </c>
      <c r="T346" s="474">
        <f>+T232</f>
        <v>0</v>
      </c>
    </row>
    <row r="347" spans="2:27" ht="30" customHeight="1">
      <c r="C347" s="405"/>
      <c r="D347" s="429"/>
      <c r="E347" s="418" t="s">
        <v>24</v>
      </c>
      <c r="F347" s="418"/>
      <c r="G347" s="418"/>
      <c r="H347" s="419"/>
      <c r="I347" s="420" t="str">
        <f>+$I$10</f>
        <v>補助単価</v>
      </c>
      <c r="J347" s="421"/>
      <c r="K347" s="3" t="s">
        <v>0</v>
      </c>
      <c r="L347" s="451"/>
      <c r="T347" s="474"/>
    </row>
    <row r="348" spans="2:27" ht="18" customHeight="1">
      <c r="C348" s="305" t="s">
        <v>117</v>
      </c>
      <c r="D348" s="306"/>
      <c r="E348" s="313"/>
      <c r="F348" s="313"/>
      <c r="G348" s="313"/>
      <c r="H348" s="313"/>
      <c r="I348" s="313"/>
      <c r="J348" s="313"/>
      <c r="K348" s="314"/>
      <c r="L348" s="475" t="s">
        <v>124</v>
      </c>
      <c r="T348" s="109"/>
    </row>
    <row r="349" spans="2:27" ht="18" customHeight="1">
      <c r="C349" s="308"/>
      <c r="D349" s="276" t="s">
        <v>70</v>
      </c>
      <c r="E349" s="452"/>
      <c r="F349" s="452"/>
      <c r="G349" s="452"/>
      <c r="H349" s="278" t="s">
        <v>22</v>
      </c>
      <c r="I349" s="460" t="s">
        <v>118</v>
      </c>
      <c r="J349" s="461"/>
      <c r="K349" s="281"/>
      <c r="L349" s="476"/>
      <c r="T349" s="15"/>
    </row>
    <row r="350" spans="2:27" ht="18" customHeight="1">
      <c r="C350" s="308"/>
      <c r="D350" s="282" t="s">
        <v>72</v>
      </c>
      <c r="E350" s="452"/>
      <c r="F350" s="452"/>
      <c r="G350" s="452"/>
      <c r="H350" s="278" t="s">
        <v>22</v>
      </c>
      <c r="I350" s="462"/>
      <c r="J350" s="463"/>
      <c r="K350" s="281"/>
      <c r="L350" s="476"/>
      <c r="T350" s="15"/>
    </row>
    <row r="351" spans="2:27" ht="18" customHeight="1">
      <c r="C351" s="308"/>
      <c r="D351" s="282" t="s">
        <v>73</v>
      </c>
      <c r="E351" s="452"/>
      <c r="F351" s="452"/>
      <c r="G351" s="452"/>
      <c r="H351" s="278" t="s">
        <v>22</v>
      </c>
      <c r="I351" s="462"/>
      <c r="J351" s="463"/>
      <c r="K351" s="281"/>
      <c r="L351" s="476"/>
      <c r="T351" s="15"/>
    </row>
    <row r="352" spans="2:27" ht="30" customHeight="1">
      <c r="C352" s="308"/>
      <c r="D352" s="276" t="s">
        <v>74</v>
      </c>
      <c r="E352" s="452"/>
      <c r="F352" s="452"/>
      <c r="G352" s="452"/>
      <c r="H352" s="278" t="s">
        <v>22</v>
      </c>
      <c r="I352" s="462"/>
      <c r="J352" s="463"/>
      <c r="K352" s="281"/>
      <c r="L352" s="476"/>
      <c r="T352" s="15"/>
    </row>
    <row r="353" spans="3:20" ht="45" customHeight="1">
      <c r="C353" s="310"/>
      <c r="D353" s="311" t="s">
        <v>94</v>
      </c>
      <c r="E353" s="445"/>
      <c r="F353" s="445"/>
      <c r="G353" s="445"/>
      <c r="H353" s="285" t="s">
        <v>22</v>
      </c>
      <c r="I353" s="464"/>
      <c r="J353" s="465"/>
      <c r="K353" s="288"/>
      <c r="L353" s="476"/>
      <c r="T353" s="15"/>
    </row>
    <row r="354" spans="3:20" ht="18" customHeight="1">
      <c r="C354" s="4" t="s">
        <v>127</v>
      </c>
      <c r="D354" s="2"/>
      <c r="E354" s="52"/>
      <c r="F354" s="52"/>
      <c r="G354" s="52"/>
      <c r="H354" s="52"/>
      <c r="I354" s="52"/>
      <c r="J354" s="52"/>
      <c r="K354" s="54"/>
      <c r="L354" s="476"/>
      <c r="T354" s="109"/>
    </row>
    <row r="355" spans="3:20" ht="18" customHeight="1">
      <c r="C355" s="55"/>
      <c r="D355" s="32" t="s">
        <v>67</v>
      </c>
      <c r="E355" s="446"/>
      <c r="F355" s="446"/>
      <c r="G355" s="446"/>
      <c r="H355" s="9" t="s">
        <v>22</v>
      </c>
      <c r="I355" s="466" t="s">
        <v>119</v>
      </c>
      <c r="J355" s="467"/>
      <c r="K355" s="84"/>
      <c r="L355" s="476"/>
      <c r="T355" s="15"/>
    </row>
    <row r="356" spans="3:20" ht="18" customHeight="1">
      <c r="C356" s="406"/>
      <c r="D356" s="1" t="s">
        <v>4</v>
      </c>
      <c r="E356" s="446"/>
      <c r="F356" s="446"/>
      <c r="G356" s="446"/>
      <c r="H356" s="9" t="s">
        <v>22</v>
      </c>
      <c r="I356" s="468"/>
      <c r="J356" s="469"/>
      <c r="K356" s="84"/>
      <c r="L356" s="476"/>
      <c r="T356" s="15"/>
    </row>
    <row r="357" spans="3:20" ht="18" customHeight="1">
      <c r="C357" s="406"/>
      <c r="D357" s="1" t="s">
        <v>42</v>
      </c>
      <c r="E357" s="446"/>
      <c r="F357" s="446"/>
      <c r="G357" s="446"/>
      <c r="H357" s="9" t="s">
        <v>22</v>
      </c>
      <c r="I357" s="468"/>
      <c r="J357" s="469"/>
      <c r="K357" s="84"/>
      <c r="L357" s="476"/>
      <c r="T357" s="15"/>
    </row>
    <row r="358" spans="3:20" ht="30" customHeight="1">
      <c r="C358" s="406"/>
      <c r="D358" s="32" t="s">
        <v>6</v>
      </c>
      <c r="E358" s="446"/>
      <c r="F358" s="446"/>
      <c r="G358" s="446"/>
      <c r="H358" s="9" t="s">
        <v>22</v>
      </c>
      <c r="I358" s="468"/>
      <c r="J358" s="469"/>
      <c r="K358" s="84"/>
      <c r="L358" s="476"/>
      <c r="T358" s="15"/>
    </row>
    <row r="359" spans="3:20" ht="18" customHeight="1">
      <c r="C359" s="406"/>
      <c r="D359" s="1" t="s">
        <v>8</v>
      </c>
      <c r="E359" s="446"/>
      <c r="F359" s="446"/>
      <c r="G359" s="446"/>
      <c r="H359" s="9" t="s">
        <v>22</v>
      </c>
      <c r="I359" s="468"/>
      <c r="J359" s="469"/>
      <c r="K359" s="84"/>
      <c r="L359" s="476"/>
      <c r="T359" s="15"/>
    </row>
    <row r="360" spans="3:20" ht="18" customHeight="1">
      <c r="C360" s="406"/>
      <c r="D360" s="1" t="s">
        <v>10</v>
      </c>
      <c r="E360" s="446"/>
      <c r="F360" s="446"/>
      <c r="G360" s="446"/>
      <c r="H360" s="9" t="s">
        <v>22</v>
      </c>
      <c r="I360" s="468"/>
      <c r="J360" s="469"/>
      <c r="K360" s="84"/>
      <c r="L360" s="476"/>
      <c r="T360" s="15"/>
    </row>
    <row r="361" spans="3:20" ht="18" customHeight="1">
      <c r="C361" s="406"/>
      <c r="D361" s="1" t="s">
        <v>12</v>
      </c>
      <c r="E361" s="446"/>
      <c r="F361" s="446"/>
      <c r="G361" s="446"/>
      <c r="H361" s="9" t="s">
        <v>22</v>
      </c>
      <c r="I361" s="468"/>
      <c r="J361" s="469"/>
      <c r="K361" s="84"/>
      <c r="L361" s="476"/>
      <c r="T361" s="15"/>
    </row>
    <row r="362" spans="3:20" ht="18" customHeight="1">
      <c r="C362" s="406"/>
      <c r="D362" s="1" t="s">
        <v>14</v>
      </c>
      <c r="E362" s="446"/>
      <c r="F362" s="446"/>
      <c r="G362" s="446"/>
      <c r="H362" s="9" t="s">
        <v>22</v>
      </c>
      <c r="I362" s="468"/>
      <c r="J362" s="469"/>
      <c r="K362" s="84"/>
      <c r="L362" s="476"/>
      <c r="T362" s="15"/>
    </row>
    <row r="363" spans="3:20" ht="45" customHeight="1" thickBot="1">
      <c r="C363" s="406"/>
      <c r="D363" s="32" t="s">
        <v>95</v>
      </c>
      <c r="E363" s="446"/>
      <c r="F363" s="446"/>
      <c r="G363" s="446"/>
      <c r="H363" s="9" t="s">
        <v>22</v>
      </c>
      <c r="I363" s="470"/>
      <c r="J363" s="471"/>
      <c r="K363" s="84"/>
      <c r="L363" s="477"/>
      <c r="T363" s="15"/>
    </row>
    <row r="364" spans="3:20" ht="18" customHeight="1" thickBot="1">
      <c r="C364" s="401" t="s">
        <v>35</v>
      </c>
      <c r="D364" s="457"/>
      <c r="E364" s="458"/>
      <c r="F364" s="458"/>
      <c r="G364" s="458"/>
      <c r="H364" s="458"/>
      <c r="I364" s="458"/>
      <c r="J364" s="459"/>
      <c r="K364" s="13">
        <f>SUM(K348:K363)</f>
        <v>0</v>
      </c>
      <c r="L364" s="15"/>
      <c r="T364" s="15"/>
    </row>
    <row r="365" spans="3:20" ht="13.5" customHeight="1">
      <c r="C365" s="14"/>
      <c r="D365" s="14"/>
      <c r="E365" s="27"/>
      <c r="F365" s="27"/>
      <c r="G365" s="27"/>
      <c r="H365" s="27"/>
      <c r="I365" s="27"/>
      <c r="J365" s="27"/>
      <c r="K365" s="15"/>
      <c r="L365" s="15"/>
      <c r="T365" s="15"/>
    </row>
    <row r="366" spans="3:20" ht="13.8" thickBot="1">
      <c r="L366" s="374"/>
    </row>
    <row r="367" spans="3:20" ht="31.5" customHeight="1" thickBot="1">
      <c r="F367" s="387" t="s">
        <v>252</v>
      </c>
      <c r="G367" s="388"/>
      <c r="H367" s="388"/>
      <c r="I367" s="388"/>
      <c r="J367" s="389"/>
      <c r="K367" s="28">
        <f>SUM(K74,K126,K158,K197,K206,K236,K263,K290,K317,K342,K364)</f>
        <v>0</v>
      </c>
    </row>
  </sheetData>
  <mergeCells count="332">
    <mergeCell ref="I288:J288"/>
    <mergeCell ref="I285:J285"/>
    <mergeCell ref="I286:J286"/>
    <mergeCell ref="I308:J308"/>
    <mergeCell ref="I309:J309"/>
    <mergeCell ref="I316:J316"/>
    <mergeCell ref="I310:J310"/>
    <mergeCell ref="I311:J311"/>
    <mergeCell ref="I312:J312"/>
    <mergeCell ref="I313:J313"/>
    <mergeCell ref="I314:J314"/>
    <mergeCell ref="I315:J315"/>
    <mergeCell ref="C74:D74"/>
    <mergeCell ref="E303:G303"/>
    <mergeCell ref="I245:J245"/>
    <mergeCell ref="I246:J246"/>
    <mergeCell ref="I247:J247"/>
    <mergeCell ref="I248:J248"/>
    <mergeCell ref="I249:J249"/>
    <mergeCell ref="I251:J251"/>
    <mergeCell ref="I233:J233"/>
    <mergeCell ref="I234:J234"/>
    <mergeCell ref="I235:J235"/>
    <mergeCell ref="I242:J242"/>
    <mergeCell ref="I243:J243"/>
    <mergeCell ref="I244:J244"/>
    <mergeCell ref="I252:J252"/>
    <mergeCell ref="I253:J253"/>
    <mergeCell ref="I254:J254"/>
    <mergeCell ref="I255:J255"/>
    <mergeCell ref="I282:J282"/>
    <mergeCell ref="I256:J256"/>
    <mergeCell ref="I257:J257"/>
    <mergeCell ref="I258:J258"/>
    <mergeCell ref="I259:J259"/>
    <mergeCell ref="I260:J260"/>
    <mergeCell ref="C68:C73"/>
    <mergeCell ref="L320:AA320"/>
    <mergeCell ref="C342:D342"/>
    <mergeCell ref="E342:J342"/>
    <mergeCell ref="E320:H320"/>
    <mergeCell ref="C201:D202"/>
    <mergeCell ref="C197:D197"/>
    <mergeCell ref="C206:D206"/>
    <mergeCell ref="C210:D211"/>
    <mergeCell ref="C266:D267"/>
    <mergeCell ref="E266:H266"/>
    <mergeCell ref="C263:D263"/>
    <mergeCell ref="I215:J215"/>
    <mergeCell ref="I218:J218"/>
    <mergeCell ref="I219:J219"/>
    <mergeCell ref="I220:J220"/>
    <mergeCell ref="I221:J221"/>
    <mergeCell ref="C204:D204"/>
    <mergeCell ref="I227:J227"/>
    <mergeCell ref="I228:J228"/>
    <mergeCell ref="I229:J229"/>
    <mergeCell ref="I230:J230"/>
    <mergeCell ref="I231:J231"/>
    <mergeCell ref="I232:J232"/>
    <mergeCell ref="E28:G28"/>
    <mergeCell ref="C12:C29"/>
    <mergeCell ref="E306:G306"/>
    <mergeCell ref="E316:G316"/>
    <mergeCell ref="C320:D321"/>
    <mergeCell ref="E194:G194"/>
    <mergeCell ref="C332:C341"/>
    <mergeCell ref="I320:J320"/>
    <mergeCell ref="E321:H321"/>
    <mergeCell ref="I321:J321"/>
    <mergeCell ref="E305:G305"/>
    <mergeCell ref="I294:J294"/>
    <mergeCell ref="C306:C316"/>
    <mergeCell ref="C317:D317"/>
    <mergeCell ref="E317:J317"/>
    <mergeCell ref="E308:G308"/>
    <mergeCell ref="E310:G310"/>
    <mergeCell ref="E311:G311"/>
    <mergeCell ref="E300:G300"/>
    <mergeCell ref="E312:G312"/>
    <mergeCell ref="E313:G313"/>
    <mergeCell ref="E301:G301"/>
    <mergeCell ref="E302:G302"/>
    <mergeCell ref="I300:J300"/>
    <mergeCell ref="L54:L59"/>
    <mergeCell ref="E296:G296"/>
    <mergeCell ref="E297:G297"/>
    <mergeCell ref="E298:G298"/>
    <mergeCell ref="E299:G299"/>
    <mergeCell ref="E126:J126"/>
    <mergeCell ref="C279:C289"/>
    <mergeCell ref="C203:D203"/>
    <mergeCell ref="E183:G183"/>
    <mergeCell ref="E184:G184"/>
    <mergeCell ref="E188:G188"/>
    <mergeCell ref="E187:G187"/>
    <mergeCell ref="E178:G178"/>
    <mergeCell ref="I213:J213"/>
    <mergeCell ref="I217:J217"/>
    <mergeCell ref="E293:H293"/>
    <mergeCell ref="I293:J293"/>
    <mergeCell ref="E294:H294"/>
    <mergeCell ref="I296:J296"/>
    <mergeCell ref="I297:J297"/>
    <mergeCell ref="I298:J298"/>
    <mergeCell ref="I299:J299"/>
    <mergeCell ref="C92:C102"/>
    <mergeCell ref="C141:C157"/>
    <mergeCell ref="E78:H78"/>
    <mergeCell ref="E204:G204"/>
    <mergeCell ref="E205:G205"/>
    <mergeCell ref="I202:J202"/>
    <mergeCell ref="E206:J206"/>
    <mergeCell ref="E182:G182"/>
    <mergeCell ref="E185:G185"/>
    <mergeCell ref="E186:G186"/>
    <mergeCell ref="E193:G193"/>
    <mergeCell ref="E195:G195"/>
    <mergeCell ref="E196:G196"/>
    <mergeCell ref="E203:G203"/>
    <mergeCell ref="I133:J139"/>
    <mergeCell ref="I131:J131"/>
    <mergeCell ref="E197:J197"/>
    <mergeCell ref="E79:H79"/>
    <mergeCell ref="E175:G175"/>
    <mergeCell ref="E176:G176"/>
    <mergeCell ref="E177:G177"/>
    <mergeCell ref="I79:J79"/>
    <mergeCell ref="E88:G88"/>
    <mergeCell ref="E191:G191"/>
    <mergeCell ref="I201:J201"/>
    <mergeCell ref="E21:G21"/>
    <mergeCell ref="E19:G19"/>
    <mergeCell ref="E23:G23"/>
    <mergeCell ref="E24:G24"/>
    <mergeCell ref="E76:J76"/>
    <mergeCell ref="E51:G51"/>
    <mergeCell ref="E52:G52"/>
    <mergeCell ref="E20:G20"/>
    <mergeCell ref="A1:K1"/>
    <mergeCell ref="I10:J10"/>
    <mergeCell ref="F4:G4"/>
    <mergeCell ref="F5:G5"/>
    <mergeCell ref="F3:G3"/>
    <mergeCell ref="H3:K3"/>
    <mergeCell ref="E7:J7"/>
    <mergeCell ref="C9:D10"/>
    <mergeCell ref="E9:H9"/>
    <mergeCell ref="I9:J9"/>
    <mergeCell ref="E10:H10"/>
    <mergeCell ref="E22:G22"/>
    <mergeCell ref="E26:G26"/>
    <mergeCell ref="E14:G14"/>
    <mergeCell ref="E15:G15"/>
    <mergeCell ref="C50:C53"/>
    <mergeCell ref="E25:G25"/>
    <mergeCell ref="C78:D79"/>
    <mergeCell ref="C55:C59"/>
    <mergeCell ref="C114:C124"/>
    <mergeCell ref="I163:J163"/>
    <mergeCell ref="E201:H201"/>
    <mergeCell ref="C181:C188"/>
    <mergeCell ref="C126:D126"/>
    <mergeCell ref="C130:D131"/>
    <mergeCell ref="E158:J158"/>
    <mergeCell ref="E99:G99"/>
    <mergeCell ref="E102:G102"/>
    <mergeCell ref="I130:J130"/>
    <mergeCell ref="E125:G125"/>
    <mergeCell ref="E121:G121"/>
    <mergeCell ref="E130:H130"/>
    <mergeCell ref="G131:H131"/>
    <mergeCell ref="I162:J162"/>
    <mergeCell ref="E163:H163"/>
    <mergeCell ref="E124:G124"/>
    <mergeCell ref="C125:D125"/>
    <mergeCell ref="E173:G173"/>
    <mergeCell ref="I78:J78"/>
    <mergeCell ref="I141:J157"/>
    <mergeCell ref="E214:G214"/>
    <mergeCell ref="E202:H202"/>
    <mergeCell ref="I214:J214"/>
    <mergeCell ref="I210:J210"/>
    <mergeCell ref="E190:G190"/>
    <mergeCell ref="E210:H210"/>
    <mergeCell ref="E213:G213"/>
    <mergeCell ref="E174:G174"/>
    <mergeCell ref="C158:D158"/>
    <mergeCell ref="C162:D163"/>
    <mergeCell ref="C167:D167"/>
    <mergeCell ref="C165:C166"/>
    <mergeCell ref="C164:D164"/>
    <mergeCell ref="E162:H162"/>
    <mergeCell ref="E180:G180"/>
    <mergeCell ref="E181:G181"/>
    <mergeCell ref="C224:C235"/>
    <mergeCell ref="E216:G216"/>
    <mergeCell ref="L210:L211"/>
    <mergeCell ref="F367:J367"/>
    <mergeCell ref="C290:D290"/>
    <mergeCell ref="E290:J290"/>
    <mergeCell ref="E307:G307"/>
    <mergeCell ref="C293:D294"/>
    <mergeCell ref="C205:D205"/>
    <mergeCell ref="L348:L363"/>
    <mergeCell ref="L268:L289"/>
    <mergeCell ref="L293:L294"/>
    <mergeCell ref="L295:L316"/>
    <mergeCell ref="E309:G309"/>
    <mergeCell ref="E314:G314"/>
    <mergeCell ref="E315:G315"/>
    <mergeCell ref="I262:J262"/>
    <mergeCell ref="I278:J278"/>
    <mergeCell ref="I279:J279"/>
    <mergeCell ref="I280:J280"/>
    <mergeCell ref="I281:J281"/>
    <mergeCell ref="I261:J261"/>
    <mergeCell ref="I267:J267"/>
    <mergeCell ref="I266:J266"/>
    <mergeCell ref="T210:T211"/>
    <mergeCell ref="E211:H211"/>
    <mergeCell ref="I211:J211"/>
    <mergeCell ref="E219:G219"/>
    <mergeCell ref="E221:G221"/>
    <mergeCell ref="E228:G228"/>
    <mergeCell ref="T346:T347"/>
    <mergeCell ref="E347:H347"/>
    <mergeCell ref="I347:J347"/>
    <mergeCell ref="L212:L235"/>
    <mergeCell ref="E235:G235"/>
    <mergeCell ref="L241:L262"/>
    <mergeCell ref="L266:L267"/>
    <mergeCell ref="L239:L240"/>
    <mergeCell ref="E267:H267"/>
    <mergeCell ref="E225:G225"/>
    <mergeCell ref="E263:J263"/>
    <mergeCell ref="I240:J240"/>
    <mergeCell ref="E226:G226"/>
    <mergeCell ref="I284:J284"/>
    <mergeCell ref="I301:J301"/>
    <mergeCell ref="I302:J302"/>
    <mergeCell ref="I303:J303"/>
    <mergeCell ref="I305:J305"/>
    <mergeCell ref="E217:G217"/>
    <mergeCell ref="E218:G218"/>
    <mergeCell ref="E232:G232"/>
    <mergeCell ref="E224:G224"/>
    <mergeCell ref="E227:G227"/>
    <mergeCell ref="E234:G234"/>
    <mergeCell ref="E346:H346"/>
    <mergeCell ref="E223:G223"/>
    <mergeCell ref="E229:G229"/>
    <mergeCell ref="E231:G231"/>
    <mergeCell ref="C236:D236"/>
    <mergeCell ref="E236:J236"/>
    <mergeCell ref="C356:C363"/>
    <mergeCell ref="E356:G356"/>
    <mergeCell ref="E357:G357"/>
    <mergeCell ref="E349:G349"/>
    <mergeCell ref="C239:D240"/>
    <mergeCell ref="E239:H239"/>
    <mergeCell ref="C252:C262"/>
    <mergeCell ref="E350:G350"/>
    <mergeCell ref="C346:D347"/>
    <mergeCell ref="I306:J306"/>
    <mergeCell ref="I307:J307"/>
    <mergeCell ref="I289:J289"/>
    <mergeCell ref="I269:J269"/>
    <mergeCell ref="I270:J270"/>
    <mergeCell ref="I271:J271"/>
    <mergeCell ref="I272:J272"/>
    <mergeCell ref="I273:J273"/>
    <mergeCell ref="I274:J274"/>
    <mergeCell ref="I275:J275"/>
    <mergeCell ref="I276:J276"/>
    <mergeCell ref="I283:J283"/>
    <mergeCell ref="I287:J287"/>
    <mergeCell ref="C364:D364"/>
    <mergeCell ref="E364:J364"/>
    <mergeCell ref="E358:G358"/>
    <mergeCell ref="E361:G361"/>
    <mergeCell ref="I349:J353"/>
    <mergeCell ref="I355:J363"/>
    <mergeCell ref="E359:G359"/>
    <mergeCell ref="E360:G360"/>
    <mergeCell ref="E362:G362"/>
    <mergeCell ref="E363:G363"/>
    <mergeCell ref="E351:G351"/>
    <mergeCell ref="E352:G352"/>
    <mergeCell ref="H4:K4"/>
    <mergeCell ref="H5:K5"/>
    <mergeCell ref="L9:AA9"/>
    <mergeCell ref="E353:G353"/>
    <mergeCell ref="E355:G355"/>
    <mergeCell ref="L162:AA162"/>
    <mergeCell ref="L201:AA201"/>
    <mergeCell ref="I346:J346"/>
    <mergeCell ref="L346:L347"/>
    <mergeCell ref="L78:AA78"/>
    <mergeCell ref="E220:G220"/>
    <mergeCell ref="E233:G233"/>
    <mergeCell ref="I239:J239"/>
    <mergeCell ref="I216:J216"/>
    <mergeCell ref="E240:H240"/>
    <mergeCell ref="E230:G230"/>
    <mergeCell ref="I223:J223"/>
    <mergeCell ref="I224:J224"/>
    <mergeCell ref="I225:J225"/>
    <mergeCell ref="I226:J226"/>
    <mergeCell ref="E69:G69"/>
    <mergeCell ref="E70:G70"/>
    <mergeCell ref="L130:AA130"/>
    <mergeCell ref="E215:G215"/>
    <mergeCell ref="E43:G43"/>
    <mergeCell ref="E44:G44"/>
    <mergeCell ref="E62:G62"/>
    <mergeCell ref="E63:G63"/>
    <mergeCell ref="E45:G45"/>
    <mergeCell ref="E47:G47"/>
    <mergeCell ref="C30:D30"/>
    <mergeCell ref="I30:K30"/>
    <mergeCell ref="C31:C48"/>
    <mergeCell ref="E33:G33"/>
    <mergeCell ref="E34:G34"/>
    <mergeCell ref="E38:G38"/>
    <mergeCell ref="E39:G39"/>
    <mergeCell ref="E40:G40"/>
    <mergeCell ref="E41:G41"/>
    <mergeCell ref="E42:G42"/>
    <mergeCell ref="E53:G53"/>
    <mergeCell ref="E50:G50"/>
    <mergeCell ref="C61:C66"/>
  </mergeCells>
  <phoneticPr fontId="2"/>
  <printOptions horizontalCentered="1"/>
  <pageMargins left="0.31496062992125984" right="0.31496062992125984" top="0.55118110236220474" bottom="0.15748031496062992" header="0.31496062992125984" footer="0.31496062992125984"/>
  <pageSetup paperSize="8" scale="64" fitToHeight="0" orientation="landscape" horizontalDpi="300" verticalDpi="300" r:id="rId1"/>
  <rowBreaks count="8" manualBreakCount="8">
    <brk id="66" max="26" man="1"/>
    <brk id="75" max="25" man="1"/>
    <brk id="127" max="25" man="1"/>
    <brk id="159" max="25" man="1"/>
    <brk id="207" max="25" man="1"/>
    <brk id="264" max="27" man="1"/>
    <brk id="318" max="27" man="1"/>
    <brk id="343" max="25" man="1"/>
  </rowBreaks>
  <colBreaks count="1" manualBreakCount="1">
    <brk id="1" max="24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5D459-A390-4567-ACE6-C0A4EDD20E86}">
  <sheetPr>
    <pageSetUpPr fitToPage="1"/>
  </sheetPr>
  <dimension ref="A1:AA125"/>
  <sheetViews>
    <sheetView view="pageBreakPreview" topLeftCell="A116" zoomScaleNormal="100" zoomScaleSheetLayoutView="100" workbookViewId="0">
      <selection activeCell="L10" sqref="L10"/>
    </sheetView>
  </sheetViews>
  <sheetFormatPr defaultRowHeight="13.2"/>
  <cols>
    <col min="1" max="1" width="1.6640625" customWidth="1"/>
    <col min="2" max="2" width="2.21875" customWidth="1"/>
    <col min="3" max="3" width="3.6640625" customWidth="1"/>
    <col min="4" max="4" width="45.109375" customWidth="1"/>
    <col min="5" max="5" width="8.109375" customWidth="1"/>
    <col min="6" max="6" width="5.6640625" customWidth="1"/>
    <col min="7" max="7" width="8.109375" customWidth="1"/>
    <col min="8" max="8" width="5.6640625" customWidth="1"/>
    <col min="9" max="9" width="11.44140625" customWidth="1"/>
    <col min="10" max="10" width="6.21875" customWidth="1"/>
    <col min="11" max="11" width="34.6640625" customWidth="1"/>
    <col min="12" max="12" width="32.77734375" customWidth="1"/>
    <col min="13" max="13" width="19" customWidth="1"/>
    <col min="14" max="14" width="11.21875" bestFit="1" customWidth="1"/>
    <col min="17" max="17" width="11" bestFit="1" customWidth="1"/>
    <col min="18" max="19" width="12.33203125" customWidth="1"/>
    <col min="20" max="21" width="19" customWidth="1"/>
    <col min="22" max="22" width="11.21875" bestFit="1" customWidth="1"/>
    <col min="25" max="25" width="11" bestFit="1" customWidth="1"/>
    <col min="26" max="27" width="12.33203125" customWidth="1"/>
  </cols>
  <sheetData>
    <row r="1" spans="1:27" ht="20.25" customHeight="1">
      <c r="A1" s="422" t="s">
        <v>239</v>
      </c>
      <c r="B1" s="423"/>
      <c r="C1" s="423"/>
      <c r="D1" s="423"/>
      <c r="E1" s="423"/>
      <c r="F1" s="423"/>
      <c r="G1" s="423"/>
      <c r="H1" s="423"/>
      <c r="I1" s="423"/>
      <c r="J1" s="423"/>
      <c r="K1" s="423"/>
      <c r="L1" s="22"/>
      <c r="T1" s="22"/>
    </row>
    <row r="2" spans="1:27" ht="20.25" customHeight="1">
      <c r="A2" s="21"/>
      <c r="B2" s="22"/>
      <c r="C2" s="204"/>
      <c r="D2" s="204"/>
      <c r="E2" s="205"/>
      <c r="F2" s="205"/>
      <c r="G2" s="205"/>
      <c r="H2" s="205"/>
      <c r="I2" s="205"/>
      <c r="J2" s="205"/>
      <c r="K2" s="205"/>
      <c r="L2" s="22"/>
      <c r="T2" s="22"/>
    </row>
    <row r="3" spans="1:27" ht="20.25" customHeight="1">
      <c r="A3" s="5"/>
      <c r="F3" s="424" t="s">
        <v>3</v>
      </c>
      <c r="G3" s="424"/>
      <c r="H3" s="425"/>
      <c r="I3" s="425"/>
      <c r="J3" s="425"/>
      <c r="K3" s="425"/>
      <c r="L3" s="14"/>
      <c r="T3" s="14"/>
    </row>
    <row r="4" spans="1:27" ht="20.25" customHeight="1">
      <c r="A4" s="5"/>
      <c r="C4" s="19"/>
      <c r="F4" s="424" t="s">
        <v>36</v>
      </c>
      <c r="G4" s="424"/>
      <c r="H4" s="425"/>
      <c r="I4" s="425"/>
      <c r="J4" s="425"/>
      <c r="K4" s="425"/>
      <c r="L4" s="14"/>
      <c r="T4" s="14"/>
    </row>
    <row r="5" spans="1:27" ht="20.25" customHeight="1">
      <c r="A5" s="5"/>
      <c r="F5" s="424" t="s">
        <v>37</v>
      </c>
      <c r="G5" s="424"/>
      <c r="H5" s="425"/>
      <c r="I5" s="425"/>
      <c r="J5" s="425"/>
      <c r="K5" s="425"/>
      <c r="L5" s="14"/>
      <c r="T5" s="14"/>
    </row>
    <row r="6" spans="1:27" ht="9.75" customHeight="1">
      <c r="B6" s="6"/>
    </row>
    <row r="7" spans="1:27" ht="18" customHeight="1">
      <c r="B7" s="206" t="s">
        <v>77</v>
      </c>
      <c r="E7" s="426"/>
      <c r="F7" s="426"/>
      <c r="G7" s="426"/>
      <c r="H7" s="426"/>
      <c r="I7" s="426"/>
      <c r="J7" s="426"/>
      <c r="K7" s="207"/>
      <c r="L7" s="207"/>
      <c r="T7" s="207"/>
    </row>
    <row r="8" spans="1:27" ht="15" customHeight="1">
      <c r="K8" s="16" t="s">
        <v>25</v>
      </c>
      <c r="L8" s="16"/>
      <c r="T8" s="16"/>
    </row>
    <row r="9" spans="1:27" ht="19.5" customHeight="1">
      <c r="C9" s="427" t="s">
        <v>47</v>
      </c>
      <c r="D9" s="428"/>
      <c r="E9" s="430" t="s">
        <v>26</v>
      </c>
      <c r="F9" s="430"/>
      <c r="G9" s="430"/>
      <c r="H9" s="431"/>
      <c r="I9" s="432" t="s">
        <v>27</v>
      </c>
      <c r="J9" s="431"/>
      <c r="K9" s="29" t="s">
        <v>28</v>
      </c>
      <c r="L9" s="415" t="s">
        <v>268</v>
      </c>
      <c r="M9" s="416"/>
      <c r="N9" s="416"/>
      <c r="O9" s="416"/>
      <c r="P9" s="416"/>
      <c r="Q9" s="416"/>
      <c r="R9" s="416"/>
      <c r="S9" s="417"/>
      <c r="T9" s="202"/>
      <c r="U9" s="202"/>
      <c r="V9" s="202"/>
      <c r="W9" s="202"/>
      <c r="X9" s="202"/>
      <c r="Y9" s="202"/>
      <c r="Z9" s="202"/>
      <c r="AA9" s="203"/>
    </row>
    <row r="10" spans="1:27" ht="30" customHeight="1">
      <c r="C10" s="405"/>
      <c r="D10" s="429"/>
      <c r="E10" s="418" t="s">
        <v>24</v>
      </c>
      <c r="F10" s="418"/>
      <c r="G10" s="418"/>
      <c r="H10" s="419"/>
      <c r="I10" s="420" t="s">
        <v>62</v>
      </c>
      <c r="J10" s="421"/>
      <c r="K10" s="3" t="s">
        <v>0</v>
      </c>
      <c r="L10" s="57" t="s">
        <v>79</v>
      </c>
      <c r="M10" s="58" t="s">
        <v>80</v>
      </c>
      <c r="N10" s="59" t="s">
        <v>128</v>
      </c>
      <c r="O10" s="59" t="s">
        <v>81</v>
      </c>
      <c r="P10" s="58" t="s">
        <v>82</v>
      </c>
      <c r="Q10" s="59" t="s">
        <v>84</v>
      </c>
      <c r="R10" s="58" t="s">
        <v>83</v>
      </c>
      <c r="S10" s="60" t="s">
        <v>85</v>
      </c>
      <c r="T10" s="61" t="s">
        <v>79</v>
      </c>
      <c r="U10" s="58" t="s">
        <v>80</v>
      </c>
      <c r="V10" s="59" t="s">
        <v>128</v>
      </c>
      <c r="W10" s="59" t="s">
        <v>81</v>
      </c>
      <c r="X10" s="58" t="s">
        <v>82</v>
      </c>
      <c r="Y10" s="59" t="s">
        <v>84</v>
      </c>
      <c r="Z10" s="58" t="s">
        <v>83</v>
      </c>
      <c r="AA10" s="60" t="s">
        <v>85</v>
      </c>
    </row>
    <row r="11" spans="1:27" ht="21.75" customHeight="1">
      <c r="C11" s="305" t="s">
        <v>240</v>
      </c>
      <c r="D11" s="306"/>
      <c r="E11" s="297"/>
      <c r="F11" s="297"/>
      <c r="G11" s="297"/>
      <c r="H11" s="297"/>
      <c r="I11" s="297"/>
      <c r="J11" s="297"/>
      <c r="K11" s="337"/>
      <c r="L11" s="256"/>
      <c r="M11" s="257"/>
      <c r="N11" s="258"/>
      <c r="O11" s="258"/>
      <c r="P11" s="257"/>
      <c r="Q11" s="258"/>
      <c r="R11" s="257"/>
      <c r="S11" s="208"/>
      <c r="T11" s="375"/>
      <c r="U11" s="257"/>
      <c r="V11" s="258"/>
      <c r="W11" s="258"/>
      <c r="X11" s="257"/>
      <c r="Y11" s="258"/>
      <c r="Z11" s="257"/>
      <c r="AA11" s="208"/>
    </row>
    <row r="12" spans="1:27" ht="19.5" customHeight="1">
      <c r="C12" s="308"/>
      <c r="D12" s="276" t="s">
        <v>70</v>
      </c>
      <c r="E12" s="297"/>
      <c r="F12" s="278" t="s">
        <v>22</v>
      </c>
      <c r="G12" s="297"/>
      <c r="H12" s="278" t="s">
        <v>232</v>
      </c>
      <c r="I12" s="298">
        <v>5960</v>
      </c>
      <c r="J12" s="278" t="s">
        <v>2</v>
      </c>
      <c r="K12" s="299">
        <f t="shared" ref="K12:K18" si="0">G12*I12</f>
        <v>0</v>
      </c>
      <c r="L12" s="376"/>
      <c r="M12" s="377"/>
      <c r="N12" s="378"/>
      <c r="O12" s="378"/>
      <c r="P12" s="377"/>
      <c r="Q12" s="378"/>
      <c r="R12" s="377"/>
      <c r="S12" s="379"/>
      <c r="T12" s="380"/>
      <c r="U12" s="377"/>
      <c r="V12" s="378"/>
      <c r="W12" s="378"/>
      <c r="X12" s="377"/>
      <c r="Y12" s="378"/>
      <c r="Z12" s="377"/>
      <c r="AA12" s="379"/>
    </row>
    <row r="13" spans="1:27" ht="19.5" customHeight="1">
      <c r="C13" s="308"/>
      <c r="D13" s="309" t="s">
        <v>71</v>
      </c>
      <c r="E13" s="297"/>
      <c r="F13" s="278" t="s">
        <v>22</v>
      </c>
      <c r="G13" s="297"/>
      <c r="H13" s="278" t="s">
        <v>232</v>
      </c>
      <c r="I13" s="298">
        <v>5960</v>
      </c>
      <c r="J13" s="278" t="s">
        <v>2</v>
      </c>
      <c r="K13" s="299">
        <f t="shared" si="0"/>
        <v>0</v>
      </c>
      <c r="L13" s="376"/>
      <c r="M13" s="377"/>
      <c r="N13" s="378"/>
      <c r="O13" s="378"/>
      <c r="P13" s="377"/>
      <c r="Q13" s="378"/>
      <c r="R13" s="377"/>
      <c r="S13" s="379"/>
      <c r="T13" s="380"/>
      <c r="U13" s="377"/>
      <c r="V13" s="378"/>
      <c r="W13" s="378"/>
      <c r="X13" s="377"/>
      <c r="Y13" s="378"/>
      <c r="Z13" s="377"/>
      <c r="AA13" s="379"/>
    </row>
    <row r="14" spans="1:27" ht="19.5" customHeight="1">
      <c r="C14" s="308"/>
      <c r="D14" s="282" t="s">
        <v>72</v>
      </c>
      <c r="E14" s="390"/>
      <c r="F14" s="390"/>
      <c r="G14" s="390"/>
      <c r="H14" s="278" t="s">
        <v>22</v>
      </c>
      <c r="I14" s="298">
        <v>74600</v>
      </c>
      <c r="J14" s="278" t="s">
        <v>2</v>
      </c>
      <c r="K14" s="299">
        <f>G14*I14</f>
        <v>0</v>
      </c>
      <c r="L14" s="376"/>
      <c r="M14" s="377"/>
      <c r="N14" s="378"/>
      <c r="O14" s="378"/>
      <c r="P14" s="377"/>
      <c r="Q14" s="378"/>
      <c r="R14" s="377"/>
      <c r="S14" s="379"/>
      <c r="T14" s="380"/>
      <c r="U14" s="377"/>
      <c r="V14" s="378"/>
      <c r="W14" s="378"/>
      <c r="X14" s="377"/>
      <c r="Y14" s="378"/>
      <c r="Z14" s="377"/>
      <c r="AA14" s="379"/>
    </row>
    <row r="15" spans="1:27" ht="19.5" customHeight="1">
      <c r="C15" s="308"/>
      <c r="D15" s="282" t="s">
        <v>73</v>
      </c>
      <c r="E15" s="390"/>
      <c r="F15" s="390"/>
      <c r="G15" s="390"/>
      <c r="H15" s="278" t="s">
        <v>22</v>
      </c>
      <c r="I15" s="298">
        <v>74600</v>
      </c>
      <c r="J15" s="278" t="s">
        <v>2</v>
      </c>
      <c r="K15" s="299">
        <f t="shared" si="0"/>
        <v>0</v>
      </c>
      <c r="L15" s="376"/>
      <c r="M15" s="377"/>
      <c r="N15" s="378"/>
      <c r="O15" s="378"/>
      <c r="P15" s="377"/>
      <c r="Q15" s="378"/>
      <c r="R15" s="377"/>
      <c r="S15" s="379"/>
      <c r="T15" s="380"/>
      <c r="U15" s="377"/>
      <c r="V15" s="378"/>
      <c r="W15" s="378"/>
      <c r="X15" s="377"/>
      <c r="Y15" s="378"/>
      <c r="Z15" s="377"/>
      <c r="AA15" s="379"/>
    </row>
    <row r="16" spans="1:27" ht="19.5" customHeight="1">
      <c r="C16" s="308"/>
      <c r="D16" s="282" t="s">
        <v>75</v>
      </c>
      <c r="E16" s="297"/>
      <c r="F16" s="278" t="s">
        <v>22</v>
      </c>
      <c r="G16" s="297"/>
      <c r="H16" s="278" t="s">
        <v>232</v>
      </c>
      <c r="I16" s="298">
        <v>3190</v>
      </c>
      <c r="J16" s="278" t="s">
        <v>2</v>
      </c>
      <c r="K16" s="299">
        <f t="shared" si="0"/>
        <v>0</v>
      </c>
      <c r="L16" s="376"/>
      <c r="M16" s="377"/>
      <c r="N16" s="378"/>
      <c r="O16" s="378"/>
      <c r="P16" s="377"/>
      <c r="Q16" s="378"/>
      <c r="R16" s="377"/>
      <c r="S16" s="379"/>
      <c r="T16" s="380"/>
      <c r="U16" s="377"/>
      <c r="V16" s="378"/>
      <c r="W16" s="378"/>
      <c r="X16" s="377"/>
      <c r="Y16" s="378"/>
      <c r="Z16" s="377"/>
      <c r="AA16" s="379"/>
    </row>
    <row r="17" spans="3:27" ht="30.75" customHeight="1">
      <c r="C17" s="308"/>
      <c r="D17" s="276" t="s">
        <v>74</v>
      </c>
      <c r="E17" s="297"/>
      <c r="F17" s="278" t="s">
        <v>22</v>
      </c>
      <c r="G17" s="297"/>
      <c r="H17" s="278" t="s">
        <v>232</v>
      </c>
      <c r="I17" s="298">
        <v>5960</v>
      </c>
      <c r="J17" s="278" t="s">
        <v>2</v>
      </c>
      <c r="K17" s="299">
        <f t="shared" si="0"/>
        <v>0</v>
      </c>
      <c r="L17" s="376"/>
      <c r="M17" s="377"/>
      <c r="N17" s="378"/>
      <c r="O17" s="378"/>
      <c r="P17" s="377"/>
      <c r="Q17" s="378"/>
      <c r="R17" s="377"/>
      <c r="S17" s="379"/>
      <c r="T17" s="380"/>
      <c r="U17" s="377"/>
      <c r="V17" s="378"/>
      <c r="W17" s="378"/>
      <c r="X17" s="377"/>
      <c r="Y17" s="378"/>
      <c r="Z17" s="377"/>
      <c r="AA17" s="379"/>
    </row>
    <row r="18" spans="3:27" ht="46.5" customHeight="1">
      <c r="C18" s="308"/>
      <c r="D18" s="300" t="s">
        <v>94</v>
      </c>
      <c r="E18" s="334"/>
      <c r="F18" s="317" t="s">
        <v>22</v>
      </c>
      <c r="G18" s="334"/>
      <c r="H18" s="317" t="s">
        <v>232</v>
      </c>
      <c r="I18" s="335">
        <v>5960</v>
      </c>
      <c r="J18" s="317" t="s">
        <v>2</v>
      </c>
      <c r="K18" s="336">
        <f t="shared" si="0"/>
        <v>0</v>
      </c>
      <c r="L18" s="381"/>
      <c r="M18" s="382"/>
      <c r="N18" s="383"/>
      <c r="O18" s="383"/>
      <c r="P18" s="382"/>
      <c r="Q18" s="383"/>
      <c r="R18" s="382"/>
      <c r="S18" s="384"/>
      <c r="T18" s="42"/>
      <c r="U18" s="382"/>
      <c r="V18" s="383"/>
      <c r="W18" s="383"/>
      <c r="X18" s="382"/>
      <c r="Y18" s="383"/>
      <c r="Z18" s="382"/>
      <c r="AA18" s="384"/>
    </row>
    <row r="19" spans="3:27" ht="24" customHeight="1">
      <c r="C19" s="213" t="s">
        <v>241</v>
      </c>
      <c r="D19" s="214"/>
      <c r="E19" s="215"/>
      <c r="F19" s="215"/>
      <c r="G19" s="215"/>
      <c r="H19" s="216"/>
      <c r="I19" s="217"/>
      <c r="J19" s="218"/>
      <c r="K19" s="219"/>
      <c r="L19" s="71"/>
      <c r="M19" s="62"/>
      <c r="N19" s="62"/>
      <c r="O19" s="62"/>
      <c r="P19" s="62"/>
      <c r="Q19" s="62"/>
      <c r="R19" s="62"/>
      <c r="S19" s="63"/>
      <c r="T19" s="68"/>
      <c r="U19" s="62"/>
      <c r="V19" s="62"/>
      <c r="W19" s="62"/>
      <c r="X19" s="62"/>
      <c r="Y19" s="62"/>
      <c r="Z19" s="62"/>
      <c r="AA19" s="63"/>
    </row>
    <row r="20" spans="3:27" ht="18" customHeight="1">
      <c r="C20" s="404"/>
      <c r="D20" s="32" t="s">
        <v>67</v>
      </c>
      <c r="E20" s="220"/>
      <c r="F20" s="9" t="s">
        <v>22</v>
      </c>
      <c r="G20" s="220"/>
      <c r="H20" s="9" t="s">
        <v>23</v>
      </c>
      <c r="I20" s="209">
        <v>5960</v>
      </c>
      <c r="J20" s="9" t="s">
        <v>2</v>
      </c>
      <c r="K20" s="210">
        <f>G20*I20</f>
        <v>0</v>
      </c>
      <c r="L20" s="221"/>
      <c r="M20" s="64"/>
      <c r="N20" s="64"/>
      <c r="O20" s="64"/>
      <c r="P20" s="64"/>
      <c r="Q20" s="64"/>
      <c r="R20" s="64"/>
      <c r="S20" s="65"/>
      <c r="T20" s="221"/>
      <c r="U20" s="64"/>
      <c r="V20" s="64"/>
      <c r="W20" s="64"/>
      <c r="X20" s="64"/>
      <c r="Y20" s="64"/>
      <c r="Z20" s="64"/>
      <c r="AA20" s="65"/>
    </row>
    <row r="21" spans="3:27" ht="30" customHeight="1">
      <c r="C21" s="404"/>
      <c r="D21" s="32" t="s">
        <v>68</v>
      </c>
      <c r="E21" s="220"/>
      <c r="F21" s="9" t="s">
        <v>22</v>
      </c>
      <c r="G21" s="220"/>
      <c r="H21" s="9" t="s">
        <v>23</v>
      </c>
      <c r="I21" s="209">
        <v>5960</v>
      </c>
      <c r="J21" s="9" t="s">
        <v>2</v>
      </c>
      <c r="K21" s="210">
        <f>G21*I21</f>
        <v>0</v>
      </c>
      <c r="L21" s="221"/>
      <c r="M21" s="64"/>
      <c r="N21" s="64"/>
      <c r="O21" s="64"/>
      <c r="P21" s="64"/>
      <c r="Q21" s="64"/>
      <c r="R21" s="64"/>
      <c r="S21" s="65"/>
      <c r="T21" s="221"/>
      <c r="U21" s="64"/>
      <c r="V21" s="64"/>
      <c r="W21" s="64"/>
      <c r="X21" s="64"/>
      <c r="Y21" s="64"/>
      <c r="Z21" s="64"/>
      <c r="AA21" s="65"/>
    </row>
    <row r="22" spans="3:27" ht="18" customHeight="1">
      <c r="C22" s="404"/>
      <c r="D22" s="1" t="s">
        <v>4</v>
      </c>
      <c r="E22" s="391"/>
      <c r="F22" s="391"/>
      <c r="G22" s="391"/>
      <c r="H22" s="9" t="s">
        <v>22</v>
      </c>
      <c r="I22" s="209">
        <v>74600</v>
      </c>
      <c r="J22" s="9" t="s">
        <v>2</v>
      </c>
      <c r="K22" s="210">
        <f>E22*I22</f>
        <v>0</v>
      </c>
      <c r="L22" s="221"/>
      <c r="M22" s="64"/>
      <c r="N22" s="64"/>
      <c r="O22" s="64"/>
      <c r="P22" s="64"/>
      <c r="Q22" s="64"/>
      <c r="R22" s="64"/>
      <c r="S22" s="65"/>
      <c r="T22" s="221"/>
      <c r="U22" s="64"/>
      <c r="V22" s="64"/>
      <c r="W22" s="64"/>
      <c r="X22" s="64"/>
      <c r="Y22" s="64"/>
      <c r="Z22" s="64"/>
      <c r="AA22" s="65"/>
    </row>
    <row r="23" spans="3:27" ht="18" customHeight="1">
      <c r="C23" s="404"/>
      <c r="D23" s="1" t="s">
        <v>42</v>
      </c>
      <c r="E23" s="391"/>
      <c r="F23" s="391"/>
      <c r="G23" s="391"/>
      <c r="H23" s="9" t="s">
        <v>22</v>
      </c>
      <c r="I23" s="209">
        <v>74600</v>
      </c>
      <c r="J23" s="9" t="s">
        <v>2</v>
      </c>
      <c r="K23" s="210">
        <f>E23*I23</f>
        <v>0</v>
      </c>
      <c r="L23" s="221"/>
      <c r="M23" s="64"/>
      <c r="N23" s="64"/>
      <c r="O23" s="64"/>
      <c r="P23" s="64"/>
      <c r="Q23" s="64"/>
      <c r="R23" s="64"/>
      <c r="S23" s="65"/>
      <c r="T23" s="221"/>
      <c r="U23" s="64"/>
      <c r="V23" s="64"/>
      <c r="W23" s="64"/>
      <c r="X23" s="64"/>
      <c r="Y23" s="64"/>
      <c r="Z23" s="64"/>
      <c r="AA23" s="65"/>
    </row>
    <row r="24" spans="3:27" ht="18" customHeight="1">
      <c r="C24" s="404"/>
      <c r="D24" s="1" t="s">
        <v>5</v>
      </c>
      <c r="E24" s="220"/>
      <c r="F24" s="9" t="s">
        <v>22</v>
      </c>
      <c r="G24" s="220"/>
      <c r="H24" s="9" t="s">
        <v>23</v>
      </c>
      <c r="I24" s="209">
        <v>3190</v>
      </c>
      <c r="J24" s="9" t="s">
        <v>2</v>
      </c>
      <c r="K24" s="210">
        <f>G24*I24</f>
        <v>0</v>
      </c>
      <c r="L24" s="221"/>
      <c r="M24" s="64"/>
      <c r="N24" s="64"/>
      <c r="O24" s="64"/>
      <c r="P24" s="64"/>
      <c r="Q24" s="64"/>
      <c r="R24" s="64"/>
      <c r="S24" s="65"/>
      <c r="T24" s="221"/>
      <c r="U24" s="64"/>
      <c r="V24" s="64"/>
      <c r="W24" s="64"/>
      <c r="X24" s="64"/>
      <c r="Y24" s="64"/>
      <c r="Z24" s="64"/>
      <c r="AA24" s="65"/>
    </row>
    <row r="25" spans="3:27" ht="26.4">
      <c r="C25" s="404"/>
      <c r="D25" s="32" t="s">
        <v>6</v>
      </c>
      <c r="E25" s="220"/>
      <c r="F25" s="9" t="s">
        <v>22</v>
      </c>
      <c r="G25" s="220"/>
      <c r="H25" s="9" t="s">
        <v>23</v>
      </c>
      <c r="I25" s="209">
        <v>5960</v>
      </c>
      <c r="J25" s="9" t="s">
        <v>2</v>
      </c>
      <c r="K25" s="210">
        <f>G25*I25</f>
        <v>0</v>
      </c>
      <c r="L25" s="221"/>
      <c r="M25" s="64"/>
      <c r="N25" s="64"/>
      <c r="O25" s="64"/>
      <c r="P25" s="64"/>
      <c r="Q25" s="64"/>
      <c r="R25" s="64"/>
      <c r="S25" s="65"/>
      <c r="T25" s="221"/>
      <c r="U25" s="64"/>
      <c r="V25" s="64"/>
      <c r="W25" s="64"/>
      <c r="X25" s="64"/>
      <c r="Y25" s="64"/>
      <c r="Z25" s="64"/>
      <c r="AA25" s="65"/>
    </row>
    <row r="26" spans="3:27" ht="18" customHeight="1">
      <c r="C26" s="404"/>
      <c r="D26" s="1" t="s">
        <v>7</v>
      </c>
      <c r="E26" s="220"/>
      <c r="F26" s="9" t="s">
        <v>22</v>
      </c>
      <c r="G26" s="220"/>
      <c r="H26" s="9" t="s">
        <v>23</v>
      </c>
      <c r="I26" s="209">
        <v>2390</v>
      </c>
      <c r="J26" s="9" t="s">
        <v>2</v>
      </c>
      <c r="K26" s="210">
        <f>G26*I26</f>
        <v>0</v>
      </c>
      <c r="L26" s="221"/>
      <c r="M26" s="64"/>
      <c r="N26" s="64"/>
      <c r="O26" s="64"/>
      <c r="P26" s="64"/>
      <c r="Q26" s="64"/>
      <c r="R26" s="64"/>
      <c r="S26" s="65"/>
      <c r="T26" s="221"/>
      <c r="U26" s="64"/>
      <c r="V26" s="64"/>
      <c r="W26" s="64"/>
      <c r="X26" s="64"/>
      <c r="Y26" s="64"/>
      <c r="Z26" s="64"/>
      <c r="AA26" s="65"/>
    </row>
    <row r="27" spans="3:27" ht="18" customHeight="1">
      <c r="C27" s="404"/>
      <c r="D27" s="1" t="s">
        <v>9</v>
      </c>
      <c r="E27" s="391"/>
      <c r="F27" s="391"/>
      <c r="G27" s="391"/>
      <c r="H27" s="9" t="s">
        <v>22</v>
      </c>
      <c r="I27" s="209">
        <v>44700</v>
      </c>
      <c r="J27" s="9" t="s">
        <v>2</v>
      </c>
      <c r="K27" s="210">
        <f>E27*I27</f>
        <v>0</v>
      </c>
      <c r="L27" s="221"/>
      <c r="M27" s="64"/>
      <c r="N27" s="64"/>
      <c r="O27" s="64"/>
      <c r="P27" s="64"/>
      <c r="Q27" s="64"/>
      <c r="R27" s="64"/>
      <c r="S27" s="65"/>
      <c r="T27" s="221"/>
      <c r="U27" s="64"/>
      <c r="V27" s="64"/>
      <c r="W27" s="64"/>
      <c r="X27" s="64"/>
      <c r="Y27" s="64"/>
      <c r="Z27" s="64"/>
      <c r="AA27" s="65"/>
    </row>
    <row r="28" spans="3:27" ht="18" customHeight="1">
      <c r="C28" s="404"/>
      <c r="D28" s="1" t="s">
        <v>11</v>
      </c>
      <c r="E28" s="391"/>
      <c r="F28" s="391"/>
      <c r="G28" s="391"/>
      <c r="H28" s="9" t="s">
        <v>22</v>
      </c>
      <c r="I28" s="209">
        <v>44700</v>
      </c>
      <c r="J28" s="9" t="s">
        <v>2</v>
      </c>
      <c r="K28" s="210">
        <f t="shared" ref="K28:K34" si="1">E28*I28</f>
        <v>0</v>
      </c>
      <c r="L28" s="221"/>
      <c r="M28" s="64"/>
      <c r="N28" s="64"/>
      <c r="O28" s="64"/>
      <c r="P28" s="64"/>
      <c r="Q28" s="64"/>
      <c r="R28" s="64"/>
      <c r="S28" s="65"/>
      <c r="T28" s="221"/>
      <c r="U28" s="64"/>
      <c r="V28" s="64"/>
      <c r="W28" s="64"/>
      <c r="X28" s="64"/>
      <c r="Y28" s="64"/>
      <c r="Z28" s="64"/>
      <c r="AA28" s="65"/>
    </row>
    <row r="29" spans="3:27" ht="18" customHeight="1">
      <c r="C29" s="404"/>
      <c r="D29" s="1" t="s">
        <v>13</v>
      </c>
      <c r="E29" s="391"/>
      <c r="F29" s="391"/>
      <c r="G29" s="391"/>
      <c r="H29" s="9" t="s">
        <v>22</v>
      </c>
      <c r="I29" s="209">
        <v>7900</v>
      </c>
      <c r="J29" s="9" t="s">
        <v>2</v>
      </c>
      <c r="K29" s="210">
        <f t="shared" si="1"/>
        <v>0</v>
      </c>
      <c r="L29" s="221"/>
      <c r="M29" s="64"/>
      <c r="N29" s="64"/>
      <c r="O29" s="64"/>
      <c r="P29" s="64"/>
      <c r="Q29" s="64"/>
      <c r="R29" s="64"/>
      <c r="S29" s="65"/>
      <c r="T29" s="221"/>
      <c r="U29" s="64"/>
      <c r="V29" s="64"/>
      <c r="W29" s="64"/>
      <c r="X29" s="64"/>
      <c r="Y29" s="64"/>
      <c r="Z29" s="64"/>
      <c r="AA29" s="65"/>
    </row>
    <row r="30" spans="3:27" ht="18" customHeight="1">
      <c r="C30" s="404"/>
      <c r="D30" s="1" t="s">
        <v>14</v>
      </c>
      <c r="E30" s="391"/>
      <c r="F30" s="391"/>
      <c r="G30" s="391"/>
      <c r="H30" s="9" t="s">
        <v>22</v>
      </c>
      <c r="I30" s="209">
        <v>44700</v>
      </c>
      <c r="J30" s="9" t="s">
        <v>2</v>
      </c>
      <c r="K30" s="210">
        <f t="shared" si="1"/>
        <v>0</v>
      </c>
      <c r="L30" s="221"/>
      <c r="M30" s="64"/>
      <c r="N30" s="64"/>
      <c r="O30" s="64"/>
      <c r="P30" s="64"/>
      <c r="Q30" s="64"/>
      <c r="R30" s="64"/>
      <c r="S30" s="65"/>
      <c r="T30" s="221"/>
      <c r="U30" s="64"/>
      <c r="V30" s="64"/>
      <c r="W30" s="64"/>
      <c r="X30" s="64"/>
      <c r="Y30" s="64"/>
      <c r="Z30" s="64"/>
      <c r="AA30" s="65"/>
    </row>
    <row r="31" spans="3:27" ht="18" customHeight="1">
      <c r="C31" s="404"/>
      <c r="D31" s="1" t="s">
        <v>15</v>
      </c>
      <c r="E31" s="391"/>
      <c r="F31" s="391"/>
      <c r="G31" s="391"/>
      <c r="H31" s="9" t="s">
        <v>22</v>
      </c>
      <c r="I31" s="209">
        <v>16000</v>
      </c>
      <c r="J31" s="9" t="s">
        <v>2</v>
      </c>
      <c r="K31" s="210">
        <f t="shared" si="1"/>
        <v>0</v>
      </c>
      <c r="L31" s="221"/>
      <c r="M31" s="64"/>
      <c r="N31" s="64"/>
      <c r="O31" s="64"/>
      <c r="P31" s="64"/>
      <c r="Q31" s="64"/>
      <c r="R31" s="64"/>
      <c r="S31" s="65"/>
      <c r="T31" s="221"/>
      <c r="U31" s="64"/>
      <c r="V31" s="64"/>
      <c r="W31" s="64"/>
      <c r="X31" s="64"/>
      <c r="Y31" s="64"/>
      <c r="Z31" s="64"/>
      <c r="AA31" s="65"/>
    </row>
    <row r="32" spans="3:27" ht="18" customHeight="1">
      <c r="C32" s="404"/>
      <c r="D32" s="1" t="s">
        <v>16</v>
      </c>
      <c r="E32" s="391"/>
      <c r="F32" s="391"/>
      <c r="G32" s="391"/>
      <c r="H32" s="9" t="s">
        <v>22</v>
      </c>
      <c r="I32" s="209">
        <v>11900</v>
      </c>
      <c r="J32" s="9" t="s">
        <v>2</v>
      </c>
      <c r="K32" s="210">
        <f>E32*I32</f>
        <v>0</v>
      </c>
      <c r="L32" s="221"/>
      <c r="M32" s="64"/>
      <c r="N32" s="64"/>
      <c r="O32" s="64"/>
      <c r="P32" s="64"/>
      <c r="Q32" s="64"/>
      <c r="R32" s="64"/>
      <c r="S32" s="65"/>
      <c r="T32" s="221"/>
      <c r="U32" s="64"/>
      <c r="V32" s="64"/>
      <c r="W32" s="64"/>
      <c r="X32" s="64"/>
      <c r="Y32" s="64"/>
      <c r="Z32" s="64"/>
      <c r="AA32" s="65"/>
    </row>
    <row r="33" spans="2:27" ht="18" customHeight="1">
      <c r="C33" s="404"/>
      <c r="D33" s="1" t="s">
        <v>17</v>
      </c>
      <c r="E33" s="391"/>
      <c r="F33" s="391"/>
      <c r="G33" s="391"/>
      <c r="H33" s="9" t="s">
        <v>22</v>
      </c>
      <c r="I33" s="209">
        <v>1600</v>
      </c>
      <c r="J33" s="9" t="s">
        <v>2</v>
      </c>
      <c r="K33" s="210">
        <f t="shared" si="1"/>
        <v>0</v>
      </c>
      <c r="L33" s="221"/>
      <c r="M33" s="64"/>
      <c r="N33" s="64"/>
      <c r="O33" s="64"/>
      <c r="P33" s="64"/>
      <c r="Q33" s="64"/>
      <c r="R33" s="64"/>
      <c r="S33" s="65"/>
      <c r="T33" s="221"/>
      <c r="U33" s="64"/>
      <c r="V33" s="64"/>
      <c r="W33" s="64"/>
      <c r="X33" s="64"/>
      <c r="Y33" s="64"/>
      <c r="Z33" s="64"/>
      <c r="AA33" s="65"/>
    </row>
    <row r="34" spans="2:27" ht="18" customHeight="1">
      <c r="C34" s="404"/>
      <c r="D34" s="1" t="s">
        <v>18</v>
      </c>
      <c r="E34" s="391"/>
      <c r="F34" s="391"/>
      <c r="G34" s="391"/>
      <c r="H34" s="9" t="s">
        <v>22</v>
      </c>
      <c r="I34" s="209">
        <v>47500</v>
      </c>
      <c r="J34" s="9" t="s">
        <v>2</v>
      </c>
      <c r="K34" s="210">
        <f t="shared" si="1"/>
        <v>0</v>
      </c>
      <c r="L34" s="221"/>
      <c r="M34" s="64"/>
      <c r="N34" s="64"/>
      <c r="O34" s="64"/>
      <c r="P34" s="64"/>
      <c r="Q34" s="64"/>
      <c r="R34" s="64"/>
      <c r="S34" s="65"/>
      <c r="T34" s="221"/>
      <c r="U34" s="64"/>
      <c r="V34" s="64"/>
      <c r="W34" s="64"/>
      <c r="X34" s="64"/>
      <c r="Y34" s="64"/>
      <c r="Z34" s="64"/>
      <c r="AA34" s="65"/>
    </row>
    <row r="35" spans="2:27" ht="18" customHeight="1">
      <c r="C35" s="404"/>
      <c r="D35" s="1" t="s">
        <v>19</v>
      </c>
      <c r="E35" s="220"/>
      <c r="F35" s="9" t="s">
        <v>22</v>
      </c>
      <c r="G35" s="220"/>
      <c r="H35" s="9" t="s">
        <v>23</v>
      </c>
      <c r="I35" s="209">
        <v>1600</v>
      </c>
      <c r="J35" s="9" t="s">
        <v>2</v>
      </c>
      <c r="K35" s="210">
        <f>G35*I35</f>
        <v>0</v>
      </c>
      <c r="L35" s="221"/>
      <c r="M35" s="64"/>
      <c r="N35" s="64"/>
      <c r="O35" s="64"/>
      <c r="P35" s="64"/>
      <c r="Q35" s="64"/>
      <c r="R35" s="64"/>
      <c r="S35" s="65"/>
      <c r="T35" s="221"/>
      <c r="U35" s="64"/>
      <c r="V35" s="64"/>
      <c r="W35" s="64"/>
      <c r="X35" s="64"/>
      <c r="Y35" s="64"/>
      <c r="Z35" s="64"/>
      <c r="AA35" s="65"/>
    </row>
    <row r="36" spans="2:27" ht="18" customHeight="1">
      <c r="C36" s="404"/>
      <c r="D36" s="127" t="s">
        <v>45</v>
      </c>
      <c r="E36" s="392"/>
      <c r="F36" s="392"/>
      <c r="G36" s="392"/>
      <c r="H36" s="152" t="s">
        <v>22</v>
      </c>
      <c r="I36" s="211">
        <v>16000</v>
      </c>
      <c r="J36" s="152" t="s">
        <v>2</v>
      </c>
      <c r="K36" s="212">
        <f>E36*I36</f>
        <v>0</v>
      </c>
      <c r="L36" s="222"/>
      <c r="M36" s="259"/>
      <c r="N36" s="259"/>
      <c r="O36" s="259"/>
      <c r="P36" s="259"/>
      <c r="Q36" s="259"/>
      <c r="R36" s="259"/>
      <c r="S36" s="260"/>
      <c r="T36" s="222"/>
      <c r="U36" s="259"/>
      <c r="V36" s="259"/>
      <c r="W36" s="259"/>
      <c r="X36" s="259"/>
      <c r="Y36" s="259"/>
      <c r="Z36" s="259"/>
      <c r="AA36" s="260"/>
    </row>
    <row r="37" spans="2:27" ht="42.75" customHeight="1" thickBot="1">
      <c r="B37" s="223"/>
      <c r="C37" s="405"/>
      <c r="D37" s="72" t="s">
        <v>228</v>
      </c>
      <c r="E37" s="224"/>
      <c r="F37" s="225" t="s">
        <v>229</v>
      </c>
      <c r="G37" s="224"/>
      <c r="H37" s="46" t="s">
        <v>230</v>
      </c>
      <c r="I37" s="226">
        <v>5960</v>
      </c>
      <c r="J37" s="46" t="s">
        <v>2</v>
      </c>
      <c r="K37" s="212">
        <f>G37*I37</f>
        <v>0</v>
      </c>
      <c r="L37" s="227"/>
      <c r="M37" s="66"/>
      <c r="N37" s="66"/>
      <c r="O37" s="66"/>
      <c r="P37" s="66"/>
      <c r="Q37" s="66"/>
      <c r="R37" s="66"/>
      <c r="S37" s="67"/>
      <c r="T37" s="227"/>
      <c r="U37" s="66"/>
      <c r="V37" s="66"/>
      <c r="W37" s="66"/>
      <c r="X37" s="66"/>
      <c r="Y37" s="66"/>
      <c r="Z37" s="66"/>
      <c r="AA37" s="67"/>
    </row>
    <row r="38" spans="2:27" ht="23.25" customHeight="1" thickBot="1">
      <c r="B38" s="223"/>
      <c r="C38" s="401" t="s">
        <v>231</v>
      </c>
      <c r="D38" s="410"/>
      <c r="E38" s="228"/>
      <c r="F38" s="23"/>
      <c r="G38" s="23"/>
      <c r="H38" s="23"/>
      <c r="I38" s="23"/>
      <c r="J38" s="24"/>
      <c r="K38" s="229">
        <f>SUM(K20:K37,K12:K18)</f>
        <v>0</v>
      </c>
      <c r="L38" s="230"/>
      <c r="M38" s="261"/>
      <c r="N38" s="261"/>
      <c r="O38" s="261"/>
      <c r="P38" s="261"/>
      <c r="Q38" s="261"/>
      <c r="R38" s="261"/>
      <c r="S38" s="262"/>
      <c r="T38" s="231"/>
      <c r="U38" s="261"/>
      <c r="V38" s="261"/>
      <c r="W38" s="261"/>
      <c r="X38" s="261"/>
      <c r="Y38" s="261"/>
      <c r="Z38" s="261"/>
      <c r="AA38" s="262"/>
    </row>
    <row r="39" spans="2:27" ht="18" customHeight="1">
      <c r="C39" s="393" t="s">
        <v>242</v>
      </c>
      <c r="D39" s="394"/>
      <c r="E39" s="394"/>
      <c r="F39" s="394"/>
      <c r="G39" s="394"/>
      <c r="H39" s="394"/>
      <c r="I39" s="394"/>
      <c r="J39" s="394"/>
      <c r="K39" s="395"/>
      <c r="L39" s="102"/>
      <c r="M39" s="110"/>
      <c r="N39" s="110"/>
      <c r="O39" s="110"/>
      <c r="P39" s="110"/>
      <c r="Q39" s="110"/>
      <c r="R39" s="110"/>
      <c r="S39" s="111"/>
      <c r="T39" s="103"/>
      <c r="U39" s="110"/>
      <c r="V39" s="110"/>
      <c r="W39" s="110"/>
      <c r="X39" s="110"/>
      <c r="Y39" s="110"/>
      <c r="Z39" s="110"/>
      <c r="AA39" s="63"/>
    </row>
    <row r="40" spans="2:27" ht="18" customHeight="1">
      <c r="C40" s="406"/>
      <c r="D40" s="32" t="s">
        <v>8</v>
      </c>
      <c r="E40" s="391"/>
      <c r="F40" s="391"/>
      <c r="G40" s="391"/>
      <c r="H40" s="9" t="s">
        <v>22</v>
      </c>
      <c r="I40" s="209">
        <v>11900</v>
      </c>
      <c r="J40" s="9" t="s">
        <v>2</v>
      </c>
      <c r="K40" s="210">
        <f>E40*I40</f>
        <v>0</v>
      </c>
      <c r="L40" s="221"/>
      <c r="M40" s="64"/>
      <c r="N40" s="64"/>
      <c r="O40" s="64"/>
      <c r="P40" s="64"/>
      <c r="Q40" s="64"/>
      <c r="R40" s="64"/>
      <c r="S40" s="65"/>
      <c r="T40" s="221"/>
      <c r="U40" s="64"/>
      <c r="V40" s="64"/>
      <c r="W40" s="64"/>
      <c r="X40" s="64"/>
      <c r="Y40" s="64"/>
      <c r="Z40" s="64"/>
      <c r="AA40" s="65"/>
    </row>
    <row r="41" spans="2:27" ht="18" customHeight="1">
      <c r="C41" s="406"/>
      <c r="D41" s="1" t="s">
        <v>10</v>
      </c>
      <c r="E41" s="391"/>
      <c r="F41" s="391"/>
      <c r="G41" s="391"/>
      <c r="H41" s="9" t="s">
        <v>22</v>
      </c>
      <c r="I41" s="209">
        <v>11900</v>
      </c>
      <c r="J41" s="9" t="s">
        <v>2</v>
      </c>
      <c r="K41" s="210">
        <f>E41*I41</f>
        <v>0</v>
      </c>
      <c r="L41" s="221"/>
      <c r="M41" s="64"/>
      <c r="N41" s="64"/>
      <c r="O41" s="64"/>
      <c r="P41" s="64"/>
      <c r="Q41" s="64"/>
      <c r="R41" s="64"/>
      <c r="S41" s="65"/>
      <c r="T41" s="221"/>
      <c r="U41" s="64"/>
      <c r="V41" s="64"/>
      <c r="W41" s="64"/>
      <c r="X41" s="64"/>
      <c r="Y41" s="64"/>
      <c r="Z41" s="64"/>
      <c r="AA41" s="65"/>
    </row>
    <row r="42" spans="2:27" ht="18" customHeight="1">
      <c r="C42" s="406"/>
      <c r="D42" s="1" t="s">
        <v>14</v>
      </c>
      <c r="E42" s="391"/>
      <c r="F42" s="391"/>
      <c r="G42" s="391"/>
      <c r="H42" s="9" t="s">
        <v>22</v>
      </c>
      <c r="I42" s="209">
        <v>11900</v>
      </c>
      <c r="J42" s="9" t="s">
        <v>2</v>
      </c>
      <c r="K42" s="210">
        <f>E42*I42</f>
        <v>0</v>
      </c>
      <c r="L42" s="221"/>
      <c r="M42" s="64"/>
      <c r="N42" s="64"/>
      <c r="O42" s="64"/>
      <c r="P42" s="64"/>
      <c r="Q42" s="64"/>
      <c r="R42" s="64"/>
      <c r="S42" s="65"/>
      <c r="T42" s="221"/>
      <c r="U42" s="64"/>
      <c r="V42" s="64"/>
      <c r="W42" s="64"/>
      <c r="X42" s="64"/>
      <c r="Y42" s="64"/>
      <c r="Z42" s="64"/>
      <c r="AA42" s="65"/>
    </row>
    <row r="43" spans="2:27" ht="18" customHeight="1" thickBot="1">
      <c r="C43" s="407"/>
      <c r="D43" s="33" t="s">
        <v>15</v>
      </c>
      <c r="E43" s="403"/>
      <c r="F43" s="403"/>
      <c r="G43" s="403"/>
      <c r="H43" s="46" t="s">
        <v>22</v>
      </c>
      <c r="I43" s="226">
        <v>11900</v>
      </c>
      <c r="J43" s="46" t="s">
        <v>2</v>
      </c>
      <c r="K43" s="212">
        <f>E43*I43</f>
        <v>0</v>
      </c>
      <c r="L43" s="227"/>
      <c r="M43" s="66"/>
      <c r="N43" s="66"/>
      <c r="O43" s="66"/>
      <c r="P43" s="66"/>
      <c r="Q43" s="66"/>
      <c r="R43" s="66"/>
      <c r="S43" s="67"/>
      <c r="T43" s="227"/>
      <c r="U43" s="66"/>
      <c r="V43" s="66"/>
      <c r="W43" s="66"/>
      <c r="X43" s="66"/>
      <c r="Y43" s="66"/>
      <c r="Z43" s="66"/>
      <c r="AA43" s="67"/>
    </row>
    <row r="44" spans="2:27" ht="18" customHeight="1" thickBot="1">
      <c r="C44" s="401" t="s">
        <v>231</v>
      </c>
      <c r="D44" s="410"/>
      <c r="E44" s="239"/>
      <c r="F44" s="240"/>
      <c r="G44" s="240"/>
      <c r="H44" s="241"/>
      <c r="I44" s="242"/>
      <c r="J44" s="241"/>
      <c r="K44" s="229">
        <f>SUM(K40:K43)</f>
        <v>0</v>
      </c>
      <c r="L44" s="230"/>
      <c r="M44" s="261"/>
      <c r="N44" s="261"/>
      <c r="O44" s="261"/>
      <c r="P44" s="261"/>
      <c r="Q44" s="261"/>
      <c r="R44" s="261"/>
      <c r="S44" s="262"/>
      <c r="T44" s="230"/>
      <c r="U44" s="261"/>
      <c r="V44" s="261"/>
      <c r="W44" s="261"/>
      <c r="X44" s="261"/>
      <c r="Y44" s="261"/>
      <c r="Z44" s="261"/>
      <c r="AA44" s="262"/>
    </row>
    <row r="45" spans="2:27" ht="21.75" customHeight="1">
      <c r="C45" s="411" t="s">
        <v>245</v>
      </c>
      <c r="D45" s="412"/>
      <c r="E45" s="413"/>
      <c r="F45" s="413"/>
      <c r="G45" s="413"/>
      <c r="H45" s="338"/>
      <c r="I45" s="339"/>
      <c r="J45" s="338"/>
      <c r="K45" s="340"/>
      <c r="L45" s="256"/>
      <c r="M45" s="257"/>
      <c r="N45" s="258"/>
      <c r="O45" s="258"/>
      <c r="P45" s="257"/>
      <c r="Q45" s="258"/>
      <c r="R45" s="257"/>
      <c r="S45" s="208"/>
      <c r="T45" s="375"/>
      <c r="U45" s="257"/>
      <c r="V45" s="258"/>
      <c r="W45" s="258"/>
      <c r="X45" s="257"/>
      <c r="Y45" s="258"/>
      <c r="Z45" s="257"/>
      <c r="AA45" s="208"/>
    </row>
    <row r="46" spans="2:27" ht="19.5" customHeight="1">
      <c r="C46" s="308"/>
      <c r="D46" s="276" t="s">
        <v>70</v>
      </c>
      <c r="E46" s="297"/>
      <c r="F46" s="278" t="s">
        <v>22</v>
      </c>
      <c r="G46" s="297"/>
      <c r="H46" s="278" t="s">
        <v>232</v>
      </c>
      <c r="I46" s="298">
        <v>5960</v>
      </c>
      <c r="J46" s="278" t="s">
        <v>2</v>
      </c>
      <c r="K46" s="299">
        <f t="shared" ref="K46:K52" si="2">G46*I46</f>
        <v>0</v>
      </c>
      <c r="L46" s="376"/>
      <c r="M46" s="377"/>
      <c r="N46" s="378"/>
      <c r="O46" s="378"/>
      <c r="P46" s="377"/>
      <c r="Q46" s="378"/>
      <c r="R46" s="377"/>
      <c r="S46" s="379"/>
      <c r="T46" s="380"/>
      <c r="U46" s="377"/>
      <c r="V46" s="378"/>
      <c r="W46" s="378"/>
      <c r="X46" s="377"/>
      <c r="Y46" s="378"/>
      <c r="Z46" s="377"/>
      <c r="AA46" s="379"/>
    </row>
    <row r="47" spans="2:27" ht="19.5" customHeight="1">
      <c r="C47" s="308"/>
      <c r="D47" s="309" t="s">
        <v>71</v>
      </c>
      <c r="E47" s="297"/>
      <c r="F47" s="278" t="s">
        <v>22</v>
      </c>
      <c r="G47" s="297"/>
      <c r="H47" s="278" t="s">
        <v>232</v>
      </c>
      <c r="I47" s="298">
        <v>5960</v>
      </c>
      <c r="J47" s="278" t="s">
        <v>2</v>
      </c>
      <c r="K47" s="299">
        <f t="shared" si="2"/>
        <v>0</v>
      </c>
      <c r="L47" s="376"/>
      <c r="M47" s="377"/>
      <c r="N47" s="378"/>
      <c r="O47" s="378"/>
      <c r="P47" s="377"/>
      <c r="Q47" s="378"/>
      <c r="R47" s="377"/>
      <c r="S47" s="379"/>
      <c r="T47" s="380"/>
      <c r="U47" s="377"/>
      <c r="V47" s="378"/>
      <c r="W47" s="378"/>
      <c r="X47" s="377"/>
      <c r="Y47" s="378"/>
      <c r="Z47" s="377"/>
      <c r="AA47" s="379"/>
    </row>
    <row r="48" spans="2:27" ht="19.5" customHeight="1">
      <c r="C48" s="308"/>
      <c r="D48" s="282" t="s">
        <v>72</v>
      </c>
      <c r="E48" s="390"/>
      <c r="F48" s="390"/>
      <c r="G48" s="390"/>
      <c r="H48" s="278" t="s">
        <v>22</v>
      </c>
      <c r="I48" s="298">
        <v>74600</v>
      </c>
      <c r="J48" s="278" t="s">
        <v>2</v>
      </c>
      <c r="K48" s="299">
        <f t="shared" si="2"/>
        <v>0</v>
      </c>
      <c r="L48" s="376"/>
      <c r="M48" s="377"/>
      <c r="N48" s="378"/>
      <c r="O48" s="378"/>
      <c r="P48" s="377"/>
      <c r="Q48" s="378"/>
      <c r="R48" s="377"/>
      <c r="S48" s="379"/>
      <c r="T48" s="380"/>
      <c r="U48" s="377"/>
      <c r="V48" s="378"/>
      <c r="W48" s="378"/>
      <c r="X48" s="377"/>
      <c r="Y48" s="378"/>
      <c r="Z48" s="377"/>
      <c r="AA48" s="379"/>
    </row>
    <row r="49" spans="3:27" ht="19.5" customHeight="1">
      <c r="C49" s="308"/>
      <c r="D49" s="282" t="s">
        <v>73</v>
      </c>
      <c r="E49" s="390"/>
      <c r="F49" s="390"/>
      <c r="G49" s="390"/>
      <c r="H49" s="278" t="s">
        <v>22</v>
      </c>
      <c r="I49" s="298">
        <v>74600</v>
      </c>
      <c r="J49" s="278" t="s">
        <v>2</v>
      </c>
      <c r="K49" s="299">
        <f t="shared" si="2"/>
        <v>0</v>
      </c>
      <c r="L49" s="376"/>
      <c r="M49" s="377"/>
      <c r="N49" s="378"/>
      <c r="O49" s="378"/>
      <c r="P49" s="377"/>
      <c r="Q49" s="378"/>
      <c r="R49" s="377"/>
      <c r="S49" s="379"/>
      <c r="T49" s="380"/>
      <c r="U49" s="377"/>
      <c r="V49" s="378"/>
      <c r="W49" s="378"/>
      <c r="X49" s="377"/>
      <c r="Y49" s="378"/>
      <c r="Z49" s="377"/>
      <c r="AA49" s="379"/>
    </row>
    <row r="50" spans="3:27" ht="19.5" customHeight="1">
      <c r="C50" s="308"/>
      <c r="D50" s="282" t="s">
        <v>75</v>
      </c>
      <c r="E50" s="297"/>
      <c r="F50" s="278" t="s">
        <v>22</v>
      </c>
      <c r="G50" s="297"/>
      <c r="H50" s="278" t="s">
        <v>232</v>
      </c>
      <c r="I50" s="298">
        <v>3190</v>
      </c>
      <c r="J50" s="278" t="s">
        <v>2</v>
      </c>
      <c r="K50" s="299">
        <f t="shared" si="2"/>
        <v>0</v>
      </c>
      <c r="L50" s="376"/>
      <c r="M50" s="377"/>
      <c r="N50" s="378"/>
      <c r="O50" s="378"/>
      <c r="P50" s="377"/>
      <c r="Q50" s="378"/>
      <c r="R50" s="377"/>
      <c r="S50" s="379"/>
      <c r="T50" s="380"/>
      <c r="U50" s="377"/>
      <c r="V50" s="378"/>
      <c r="W50" s="378"/>
      <c r="X50" s="377"/>
      <c r="Y50" s="378"/>
      <c r="Z50" s="377"/>
      <c r="AA50" s="379"/>
    </row>
    <row r="51" spans="3:27" ht="30.75" customHeight="1">
      <c r="C51" s="308"/>
      <c r="D51" s="276" t="s">
        <v>74</v>
      </c>
      <c r="E51" s="297"/>
      <c r="F51" s="278" t="s">
        <v>22</v>
      </c>
      <c r="G51" s="297"/>
      <c r="H51" s="278" t="s">
        <v>232</v>
      </c>
      <c r="I51" s="298">
        <v>5960</v>
      </c>
      <c r="J51" s="278" t="s">
        <v>2</v>
      </c>
      <c r="K51" s="299">
        <f t="shared" si="2"/>
        <v>0</v>
      </c>
      <c r="L51" s="376"/>
      <c r="M51" s="377"/>
      <c r="N51" s="378"/>
      <c r="O51" s="378"/>
      <c r="P51" s="377"/>
      <c r="Q51" s="378"/>
      <c r="R51" s="377"/>
      <c r="S51" s="379"/>
      <c r="T51" s="380"/>
      <c r="U51" s="377"/>
      <c r="V51" s="378"/>
      <c r="W51" s="378"/>
      <c r="X51" s="377"/>
      <c r="Y51" s="378"/>
      <c r="Z51" s="377"/>
      <c r="AA51" s="379"/>
    </row>
    <row r="52" spans="3:27" ht="46.5" customHeight="1" thickBot="1">
      <c r="C52" s="308"/>
      <c r="D52" s="300" t="s">
        <v>94</v>
      </c>
      <c r="E52" s="334"/>
      <c r="F52" s="317" t="s">
        <v>22</v>
      </c>
      <c r="G52" s="334"/>
      <c r="H52" s="317" t="s">
        <v>232</v>
      </c>
      <c r="I52" s="335">
        <v>5960</v>
      </c>
      <c r="J52" s="317" t="s">
        <v>2</v>
      </c>
      <c r="K52" s="336">
        <f t="shared" si="2"/>
        <v>0</v>
      </c>
      <c r="L52" s="381"/>
      <c r="M52" s="382"/>
      <c r="N52" s="383"/>
      <c r="O52" s="383"/>
      <c r="P52" s="382"/>
      <c r="Q52" s="383"/>
      <c r="R52" s="382"/>
      <c r="S52" s="384"/>
      <c r="T52" s="42"/>
      <c r="U52" s="382"/>
      <c r="V52" s="383"/>
      <c r="W52" s="383"/>
      <c r="X52" s="382"/>
      <c r="Y52" s="383"/>
      <c r="Z52" s="382"/>
      <c r="AA52" s="384"/>
    </row>
    <row r="53" spans="3:27" ht="21" customHeight="1" thickBot="1">
      <c r="C53" s="396" t="s">
        <v>231</v>
      </c>
      <c r="D53" s="397"/>
      <c r="E53" s="346"/>
      <c r="F53" s="347"/>
      <c r="G53" s="348"/>
      <c r="H53" s="347"/>
      <c r="I53" s="349"/>
      <c r="J53" s="347"/>
      <c r="K53" s="350">
        <f>SUM(K46:K52)</f>
        <v>0</v>
      </c>
      <c r="L53" s="42"/>
      <c r="M53" s="382"/>
      <c r="N53" s="383"/>
      <c r="O53" s="383"/>
      <c r="P53" s="382"/>
      <c r="Q53" s="383"/>
      <c r="R53" s="382"/>
      <c r="S53" s="384"/>
      <c r="T53" s="42"/>
      <c r="U53" s="382"/>
      <c r="V53" s="383"/>
      <c r="W53" s="383"/>
      <c r="X53" s="382"/>
      <c r="Y53" s="383"/>
      <c r="Z53" s="382"/>
      <c r="AA53" s="384"/>
    </row>
    <row r="54" spans="3:27" ht="21.75" customHeight="1">
      <c r="C54" s="341" t="s">
        <v>246</v>
      </c>
      <c r="D54" s="342"/>
      <c r="E54" s="343"/>
      <c r="F54" s="344"/>
      <c r="G54" s="344"/>
      <c r="H54" s="344"/>
      <c r="I54" s="344"/>
      <c r="J54" s="344"/>
      <c r="K54" s="340"/>
      <c r="L54" s="256"/>
      <c r="M54" s="257"/>
      <c r="N54" s="258"/>
      <c r="O54" s="258"/>
      <c r="P54" s="257"/>
      <c r="Q54" s="258"/>
      <c r="R54" s="257"/>
      <c r="S54" s="208"/>
      <c r="T54" s="375"/>
      <c r="U54" s="257"/>
      <c r="V54" s="258"/>
      <c r="W54" s="258"/>
      <c r="X54" s="257"/>
      <c r="Y54" s="258"/>
      <c r="Z54" s="257"/>
      <c r="AA54" s="208"/>
    </row>
    <row r="55" spans="3:27" ht="19.5" customHeight="1">
      <c r="C55" s="308"/>
      <c r="D55" s="276" t="s">
        <v>70</v>
      </c>
      <c r="E55" s="297"/>
      <c r="F55" s="278" t="s">
        <v>22</v>
      </c>
      <c r="G55" s="297"/>
      <c r="H55" s="278" t="s">
        <v>91</v>
      </c>
      <c r="I55" s="298">
        <v>5960</v>
      </c>
      <c r="J55" s="278" t="s">
        <v>2</v>
      </c>
      <c r="K55" s="299">
        <f t="shared" ref="K55:K65" si="3">G55*I55</f>
        <v>0</v>
      </c>
      <c r="L55" s="376"/>
      <c r="M55" s="377"/>
      <c r="N55" s="378"/>
      <c r="O55" s="378"/>
      <c r="P55" s="377"/>
      <c r="Q55" s="378"/>
      <c r="R55" s="377"/>
      <c r="S55" s="379"/>
      <c r="T55" s="380"/>
      <c r="U55" s="377"/>
      <c r="V55" s="378"/>
      <c r="W55" s="378"/>
      <c r="X55" s="377"/>
      <c r="Y55" s="378"/>
      <c r="Z55" s="377"/>
      <c r="AA55" s="379"/>
    </row>
    <row r="56" spans="3:27" ht="19.5" customHeight="1">
      <c r="C56" s="308"/>
      <c r="D56" s="309" t="s">
        <v>71</v>
      </c>
      <c r="E56" s="297"/>
      <c r="F56" s="278" t="s">
        <v>22</v>
      </c>
      <c r="G56" s="297"/>
      <c r="H56" s="278" t="s">
        <v>91</v>
      </c>
      <c r="I56" s="298">
        <v>5960</v>
      </c>
      <c r="J56" s="278" t="s">
        <v>2</v>
      </c>
      <c r="K56" s="299">
        <f t="shared" si="3"/>
        <v>0</v>
      </c>
      <c r="L56" s="376"/>
      <c r="M56" s="377"/>
      <c r="N56" s="378"/>
      <c r="O56" s="378"/>
      <c r="P56" s="377"/>
      <c r="Q56" s="378"/>
      <c r="R56" s="377"/>
      <c r="S56" s="379"/>
      <c r="T56" s="380"/>
      <c r="U56" s="377"/>
      <c r="V56" s="378"/>
      <c r="W56" s="378"/>
      <c r="X56" s="377"/>
      <c r="Y56" s="378"/>
      <c r="Z56" s="377"/>
      <c r="AA56" s="379"/>
    </row>
    <row r="57" spans="3:27" ht="19.5" customHeight="1">
      <c r="C57" s="308"/>
      <c r="D57" s="282" t="s">
        <v>72</v>
      </c>
      <c r="E57" s="297"/>
      <c r="F57" s="278" t="s">
        <v>22</v>
      </c>
      <c r="G57" s="297"/>
      <c r="H57" s="278" t="s">
        <v>91</v>
      </c>
      <c r="I57" s="298">
        <v>74600</v>
      </c>
      <c r="J57" s="278" t="s">
        <v>2</v>
      </c>
      <c r="K57" s="299">
        <f t="shared" si="3"/>
        <v>0</v>
      </c>
      <c r="L57" s="376"/>
      <c r="M57" s="377"/>
      <c r="N57" s="378"/>
      <c r="O57" s="378"/>
      <c r="P57" s="377"/>
      <c r="Q57" s="378"/>
      <c r="R57" s="377"/>
      <c r="S57" s="379"/>
      <c r="T57" s="380"/>
      <c r="U57" s="377"/>
      <c r="V57" s="378"/>
      <c r="W57" s="378"/>
      <c r="X57" s="377"/>
      <c r="Y57" s="378"/>
      <c r="Z57" s="377"/>
      <c r="AA57" s="379"/>
    </row>
    <row r="58" spans="3:27" ht="19.5" customHeight="1">
      <c r="C58" s="308"/>
      <c r="D58" s="282" t="s">
        <v>73</v>
      </c>
      <c r="E58" s="297"/>
      <c r="F58" s="278" t="s">
        <v>22</v>
      </c>
      <c r="G58" s="297"/>
      <c r="H58" s="278" t="s">
        <v>91</v>
      </c>
      <c r="I58" s="298">
        <v>74600</v>
      </c>
      <c r="J58" s="278" t="s">
        <v>2</v>
      </c>
      <c r="K58" s="299">
        <f t="shared" si="3"/>
        <v>0</v>
      </c>
      <c r="L58" s="376"/>
      <c r="M58" s="377"/>
      <c r="N58" s="378"/>
      <c r="O58" s="378"/>
      <c r="P58" s="377"/>
      <c r="Q58" s="378"/>
      <c r="R58" s="377"/>
      <c r="S58" s="379"/>
      <c r="T58" s="380"/>
      <c r="U58" s="377"/>
      <c r="V58" s="378"/>
      <c r="W58" s="378"/>
      <c r="X58" s="377"/>
      <c r="Y58" s="378"/>
      <c r="Z58" s="377"/>
      <c r="AA58" s="379"/>
    </row>
    <row r="59" spans="3:27" ht="19.5" customHeight="1">
      <c r="C59" s="308"/>
      <c r="D59" s="282" t="s">
        <v>75</v>
      </c>
      <c r="E59" s="297"/>
      <c r="F59" s="278" t="s">
        <v>22</v>
      </c>
      <c r="G59" s="297"/>
      <c r="H59" s="278" t="s">
        <v>91</v>
      </c>
      <c r="I59" s="298">
        <v>3190</v>
      </c>
      <c r="J59" s="278" t="s">
        <v>2</v>
      </c>
      <c r="K59" s="299">
        <f t="shared" si="3"/>
        <v>0</v>
      </c>
      <c r="L59" s="376"/>
      <c r="M59" s="377"/>
      <c r="N59" s="378"/>
      <c r="O59" s="378"/>
      <c r="P59" s="377"/>
      <c r="Q59" s="378"/>
      <c r="R59" s="377"/>
      <c r="S59" s="379"/>
      <c r="T59" s="380"/>
      <c r="U59" s="377"/>
      <c r="V59" s="378"/>
      <c r="W59" s="378"/>
      <c r="X59" s="377"/>
      <c r="Y59" s="378"/>
      <c r="Z59" s="377"/>
      <c r="AA59" s="379"/>
    </row>
    <row r="60" spans="3:27" ht="30.75" customHeight="1">
      <c r="C60" s="308"/>
      <c r="D60" s="276" t="s">
        <v>74</v>
      </c>
      <c r="E60" s="297"/>
      <c r="F60" s="278" t="s">
        <v>22</v>
      </c>
      <c r="G60" s="297"/>
      <c r="H60" s="278" t="s">
        <v>91</v>
      </c>
      <c r="I60" s="298">
        <v>5960</v>
      </c>
      <c r="J60" s="278" t="s">
        <v>2</v>
      </c>
      <c r="K60" s="299">
        <f t="shared" si="3"/>
        <v>0</v>
      </c>
      <c r="L60" s="376"/>
      <c r="M60" s="377"/>
      <c r="N60" s="378"/>
      <c r="O60" s="378"/>
      <c r="P60" s="377"/>
      <c r="Q60" s="378"/>
      <c r="R60" s="377"/>
      <c r="S60" s="379"/>
      <c r="T60" s="380"/>
      <c r="U60" s="377"/>
      <c r="V60" s="378"/>
      <c r="W60" s="378"/>
      <c r="X60" s="377"/>
      <c r="Y60" s="378"/>
      <c r="Z60" s="377"/>
      <c r="AA60" s="379"/>
    </row>
    <row r="61" spans="3:27" ht="46.5" customHeight="1" thickBot="1">
      <c r="C61" s="308"/>
      <c r="D61" s="300" t="s">
        <v>94</v>
      </c>
      <c r="E61" s="345"/>
      <c r="F61" s="317" t="s">
        <v>22</v>
      </c>
      <c r="G61" s="345"/>
      <c r="H61" s="317" t="s">
        <v>91</v>
      </c>
      <c r="I61" s="335">
        <v>5960</v>
      </c>
      <c r="J61" s="317" t="s">
        <v>2</v>
      </c>
      <c r="K61" s="336">
        <f t="shared" si="3"/>
        <v>0</v>
      </c>
      <c r="L61" s="381"/>
      <c r="M61" s="382"/>
      <c r="N61" s="383"/>
      <c r="O61" s="383"/>
      <c r="P61" s="382"/>
      <c r="Q61" s="383"/>
      <c r="R61" s="382"/>
      <c r="S61" s="384"/>
      <c r="T61" s="42"/>
      <c r="U61" s="382"/>
      <c r="V61" s="383"/>
      <c r="W61" s="383"/>
      <c r="X61" s="382"/>
      <c r="Y61" s="383"/>
      <c r="Z61" s="382"/>
      <c r="AA61" s="384"/>
    </row>
    <row r="62" spans="3:27" ht="21" customHeight="1" thickBot="1">
      <c r="C62" s="396" t="s">
        <v>231</v>
      </c>
      <c r="D62" s="397"/>
      <c r="E62" s="346"/>
      <c r="F62" s="347"/>
      <c r="G62" s="348"/>
      <c r="H62" s="347"/>
      <c r="I62" s="349"/>
      <c r="J62" s="347"/>
      <c r="K62" s="350">
        <f>SUM(K55:K61)</f>
        <v>0</v>
      </c>
      <c r="L62" s="42"/>
      <c r="M62" s="382"/>
      <c r="N62" s="383"/>
      <c r="O62" s="383"/>
      <c r="P62" s="382"/>
      <c r="Q62" s="383"/>
      <c r="R62" s="382"/>
      <c r="S62" s="384"/>
      <c r="T62" s="42"/>
      <c r="U62" s="382"/>
      <c r="V62" s="383"/>
      <c r="W62" s="383"/>
      <c r="X62" s="382"/>
      <c r="Y62" s="383"/>
      <c r="Z62" s="382"/>
      <c r="AA62" s="384"/>
    </row>
    <row r="63" spans="3:27" ht="21.75" customHeight="1">
      <c r="C63" s="213" t="s">
        <v>247</v>
      </c>
      <c r="D63" s="249"/>
      <c r="E63" s="264"/>
      <c r="F63" s="265"/>
      <c r="G63" s="265"/>
      <c r="H63" s="265"/>
      <c r="I63" s="265"/>
      <c r="J63" s="265"/>
      <c r="K63" s="243"/>
      <c r="L63" s="256"/>
      <c r="M63" s="257"/>
      <c r="N63" s="258"/>
      <c r="O63" s="258"/>
      <c r="P63" s="257"/>
      <c r="Q63" s="258"/>
      <c r="R63" s="257"/>
      <c r="S63" s="208"/>
      <c r="T63" s="375"/>
      <c r="U63" s="257"/>
      <c r="V63" s="258"/>
      <c r="W63" s="258"/>
      <c r="X63" s="257"/>
      <c r="Y63" s="258"/>
      <c r="Z63" s="257"/>
      <c r="AA63" s="208"/>
    </row>
    <row r="64" spans="3:27" ht="18" customHeight="1">
      <c r="C64" s="404"/>
      <c r="D64" s="32" t="s">
        <v>67</v>
      </c>
      <c r="E64" s="266"/>
      <c r="F64" s="9" t="s">
        <v>22</v>
      </c>
      <c r="G64" s="266"/>
      <c r="H64" s="9" t="s">
        <v>23</v>
      </c>
      <c r="I64" s="209">
        <v>5960</v>
      </c>
      <c r="J64" s="9" t="s">
        <v>2</v>
      </c>
      <c r="K64" s="210">
        <f t="shared" si="3"/>
        <v>0</v>
      </c>
      <c r="L64" s="221"/>
      <c r="M64" s="64"/>
      <c r="N64" s="64"/>
      <c r="O64" s="64"/>
      <c r="P64" s="64"/>
      <c r="Q64" s="64"/>
      <c r="R64" s="64"/>
      <c r="S64" s="65"/>
      <c r="T64" s="221"/>
      <c r="U64" s="64"/>
      <c r="V64" s="64"/>
      <c r="W64" s="64"/>
      <c r="X64" s="64"/>
      <c r="Y64" s="64"/>
      <c r="Z64" s="64"/>
      <c r="AA64" s="65"/>
    </row>
    <row r="65" spans="3:27" ht="30" customHeight="1">
      <c r="C65" s="404"/>
      <c r="D65" s="32" t="s">
        <v>68</v>
      </c>
      <c r="E65" s="266"/>
      <c r="F65" s="9" t="s">
        <v>22</v>
      </c>
      <c r="G65" s="266"/>
      <c r="H65" s="9" t="s">
        <v>23</v>
      </c>
      <c r="I65" s="209">
        <v>5960</v>
      </c>
      <c r="J65" s="9" t="s">
        <v>2</v>
      </c>
      <c r="K65" s="210">
        <f t="shared" si="3"/>
        <v>0</v>
      </c>
      <c r="L65" s="221"/>
      <c r="M65" s="64"/>
      <c r="N65" s="64"/>
      <c r="O65" s="64"/>
      <c r="P65" s="64"/>
      <c r="Q65" s="64"/>
      <c r="R65" s="64"/>
      <c r="S65" s="65"/>
      <c r="T65" s="221"/>
      <c r="U65" s="64"/>
      <c r="V65" s="64"/>
      <c r="W65" s="64"/>
      <c r="X65" s="64"/>
      <c r="Y65" s="64"/>
      <c r="Z65" s="64"/>
      <c r="AA65" s="65"/>
    </row>
    <row r="66" spans="3:27" ht="18" customHeight="1">
      <c r="C66" s="404"/>
      <c r="D66" s="1" t="s">
        <v>4</v>
      </c>
      <c r="E66" s="408"/>
      <c r="F66" s="408"/>
      <c r="G66" s="408"/>
      <c r="H66" s="9" t="s">
        <v>22</v>
      </c>
      <c r="I66" s="209">
        <v>74600</v>
      </c>
      <c r="J66" s="9" t="s">
        <v>2</v>
      </c>
      <c r="K66" s="210">
        <f>E66*I66</f>
        <v>0</v>
      </c>
      <c r="L66" s="221"/>
      <c r="M66" s="64"/>
      <c r="N66" s="64"/>
      <c r="O66" s="64"/>
      <c r="P66" s="64"/>
      <c r="Q66" s="64"/>
      <c r="R66" s="64"/>
      <c r="S66" s="65"/>
      <c r="T66" s="221"/>
      <c r="U66" s="64"/>
      <c r="V66" s="64"/>
      <c r="W66" s="64"/>
      <c r="X66" s="64"/>
      <c r="Y66" s="64"/>
      <c r="Z66" s="64"/>
      <c r="AA66" s="65"/>
    </row>
    <row r="67" spans="3:27" ht="18" customHeight="1">
      <c r="C67" s="404"/>
      <c r="D67" s="1" t="s">
        <v>42</v>
      </c>
      <c r="E67" s="408"/>
      <c r="F67" s="408"/>
      <c r="G67" s="408"/>
      <c r="H67" s="9" t="s">
        <v>22</v>
      </c>
      <c r="I67" s="209">
        <v>74600</v>
      </c>
      <c r="J67" s="9" t="s">
        <v>2</v>
      </c>
      <c r="K67" s="210">
        <f>E67*I67</f>
        <v>0</v>
      </c>
      <c r="L67" s="221"/>
      <c r="M67" s="64"/>
      <c r="N67" s="64"/>
      <c r="O67" s="64"/>
      <c r="P67" s="64"/>
      <c r="Q67" s="64"/>
      <c r="R67" s="64"/>
      <c r="S67" s="65"/>
      <c r="T67" s="221"/>
      <c r="U67" s="64"/>
      <c r="V67" s="64"/>
      <c r="W67" s="64"/>
      <c r="X67" s="64"/>
      <c r="Y67" s="64"/>
      <c r="Z67" s="64"/>
      <c r="AA67" s="65"/>
    </row>
    <row r="68" spans="3:27" ht="18" customHeight="1">
      <c r="C68" s="404"/>
      <c r="D68" s="1" t="s">
        <v>5</v>
      </c>
      <c r="E68" s="266"/>
      <c r="F68" s="9" t="s">
        <v>22</v>
      </c>
      <c r="G68" s="266"/>
      <c r="H68" s="9" t="s">
        <v>23</v>
      </c>
      <c r="I68" s="209">
        <v>3190</v>
      </c>
      <c r="J68" s="9" t="s">
        <v>2</v>
      </c>
      <c r="K68" s="210">
        <f>G68*I68</f>
        <v>0</v>
      </c>
      <c r="L68" s="221"/>
      <c r="M68" s="64"/>
      <c r="N68" s="64"/>
      <c r="O68" s="64"/>
      <c r="P68" s="64"/>
      <c r="Q68" s="64"/>
      <c r="R68" s="64"/>
      <c r="S68" s="65"/>
      <c r="T68" s="221"/>
      <c r="U68" s="64"/>
      <c r="V68" s="64"/>
      <c r="W68" s="64"/>
      <c r="X68" s="64"/>
      <c r="Y68" s="64"/>
      <c r="Z68" s="64"/>
      <c r="AA68" s="65"/>
    </row>
    <row r="69" spans="3:27" ht="26.4">
      <c r="C69" s="404"/>
      <c r="D69" s="32" t="s">
        <v>6</v>
      </c>
      <c r="E69" s="266"/>
      <c r="F69" s="9" t="s">
        <v>22</v>
      </c>
      <c r="G69" s="266"/>
      <c r="H69" s="9" t="s">
        <v>23</v>
      </c>
      <c r="I69" s="209">
        <v>5960</v>
      </c>
      <c r="J69" s="9" t="s">
        <v>2</v>
      </c>
      <c r="K69" s="210">
        <f>G69*I69</f>
        <v>0</v>
      </c>
      <c r="L69" s="221"/>
      <c r="M69" s="64"/>
      <c r="N69" s="64"/>
      <c r="O69" s="64"/>
      <c r="P69" s="64"/>
      <c r="Q69" s="64"/>
      <c r="R69" s="64"/>
      <c r="S69" s="65"/>
      <c r="T69" s="221"/>
      <c r="U69" s="64"/>
      <c r="V69" s="64"/>
      <c r="W69" s="64"/>
      <c r="X69" s="64"/>
      <c r="Y69" s="64"/>
      <c r="Z69" s="64"/>
      <c r="AA69" s="65"/>
    </row>
    <row r="70" spans="3:27" ht="18" customHeight="1">
      <c r="C70" s="404"/>
      <c r="D70" s="1" t="s">
        <v>7</v>
      </c>
      <c r="E70" s="266"/>
      <c r="F70" s="9" t="s">
        <v>22</v>
      </c>
      <c r="G70" s="266"/>
      <c r="H70" s="9" t="s">
        <v>23</v>
      </c>
      <c r="I70" s="209">
        <v>2390</v>
      </c>
      <c r="J70" s="9" t="s">
        <v>2</v>
      </c>
      <c r="K70" s="210">
        <f>G70*I70</f>
        <v>0</v>
      </c>
      <c r="L70" s="221"/>
      <c r="M70" s="64"/>
      <c r="N70" s="64"/>
      <c r="O70" s="64"/>
      <c r="P70" s="64"/>
      <c r="Q70" s="64"/>
      <c r="R70" s="64"/>
      <c r="S70" s="65"/>
      <c r="T70" s="221"/>
      <c r="U70" s="64"/>
      <c r="V70" s="64"/>
      <c r="W70" s="64"/>
      <c r="X70" s="64"/>
      <c r="Y70" s="64"/>
      <c r="Z70" s="64"/>
      <c r="AA70" s="65"/>
    </row>
    <row r="71" spans="3:27" ht="18" customHeight="1">
      <c r="C71" s="404"/>
      <c r="D71" s="1" t="s">
        <v>9</v>
      </c>
      <c r="E71" s="408"/>
      <c r="F71" s="408"/>
      <c r="G71" s="408"/>
      <c r="H71" s="9" t="s">
        <v>22</v>
      </c>
      <c r="I71" s="209">
        <v>44700</v>
      </c>
      <c r="J71" s="9" t="s">
        <v>2</v>
      </c>
      <c r="K71" s="210">
        <f t="shared" ref="K71:K78" si="4">E71*I71</f>
        <v>0</v>
      </c>
      <c r="L71" s="221"/>
      <c r="M71" s="64"/>
      <c r="N71" s="64"/>
      <c r="O71" s="64"/>
      <c r="P71" s="64"/>
      <c r="Q71" s="64"/>
      <c r="R71" s="64"/>
      <c r="S71" s="65"/>
      <c r="T71" s="221"/>
      <c r="U71" s="64"/>
      <c r="V71" s="64"/>
      <c r="W71" s="64"/>
      <c r="X71" s="64"/>
      <c r="Y71" s="64"/>
      <c r="Z71" s="64"/>
      <c r="AA71" s="65"/>
    </row>
    <row r="72" spans="3:27" ht="18" customHeight="1">
      <c r="C72" s="404"/>
      <c r="D72" s="1" t="s">
        <v>11</v>
      </c>
      <c r="E72" s="408"/>
      <c r="F72" s="408"/>
      <c r="G72" s="408"/>
      <c r="H72" s="9" t="s">
        <v>22</v>
      </c>
      <c r="I72" s="209">
        <v>44700</v>
      </c>
      <c r="J72" s="9" t="s">
        <v>2</v>
      </c>
      <c r="K72" s="210">
        <f t="shared" si="4"/>
        <v>0</v>
      </c>
      <c r="L72" s="221"/>
      <c r="M72" s="64"/>
      <c r="N72" s="64"/>
      <c r="O72" s="64"/>
      <c r="P72" s="64"/>
      <c r="Q72" s="64"/>
      <c r="R72" s="64"/>
      <c r="S72" s="65"/>
      <c r="T72" s="221"/>
      <c r="U72" s="64"/>
      <c r="V72" s="64"/>
      <c r="W72" s="64"/>
      <c r="X72" s="64"/>
      <c r="Y72" s="64"/>
      <c r="Z72" s="64"/>
      <c r="AA72" s="65"/>
    </row>
    <row r="73" spans="3:27" ht="18" customHeight="1">
      <c r="C73" s="404"/>
      <c r="D73" s="1" t="s">
        <v>13</v>
      </c>
      <c r="E73" s="408"/>
      <c r="F73" s="408"/>
      <c r="G73" s="408"/>
      <c r="H73" s="9" t="s">
        <v>22</v>
      </c>
      <c r="I73" s="209">
        <v>7900</v>
      </c>
      <c r="J73" s="9" t="s">
        <v>2</v>
      </c>
      <c r="K73" s="210">
        <f t="shared" si="4"/>
        <v>0</v>
      </c>
      <c r="L73" s="221"/>
      <c r="M73" s="64"/>
      <c r="N73" s="64"/>
      <c r="O73" s="64"/>
      <c r="P73" s="64"/>
      <c r="Q73" s="64"/>
      <c r="R73" s="64"/>
      <c r="S73" s="65"/>
      <c r="T73" s="221"/>
      <c r="U73" s="64"/>
      <c r="V73" s="64"/>
      <c r="W73" s="64"/>
      <c r="X73" s="64"/>
      <c r="Y73" s="64"/>
      <c r="Z73" s="64"/>
      <c r="AA73" s="65"/>
    </row>
    <row r="74" spans="3:27" ht="18" customHeight="1">
      <c r="C74" s="404"/>
      <c r="D74" s="1" t="s">
        <v>14</v>
      </c>
      <c r="E74" s="408"/>
      <c r="F74" s="408"/>
      <c r="G74" s="408"/>
      <c r="H74" s="9" t="s">
        <v>22</v>
      </c>
      <c r="I74" s="209">
        <v>44700</v>
      </c>
      <c r="J74" s="9" t="s">
        <v>2</v>
      </c>
      <c r="K74" s="210">
        <f t="shared" si="4"/>
        <v>0</v>
      </c>
      <c r="L74" s="221"/>
      <c r="M74" s="64"/>
      <c r="N74" s="64"/>
      <c r="O74" s="64"/>
      <c r="P74" s="64"/>
      <c r="Q74" s="64"/>
      <c r="R74" s="64"/>
      <c r="S74" s="65"/>
      <c r="T74" s="221"/>
      <c r="U74" s="64"/>
      <c r="V74" s="64"/>
      <c r="W74" s="64"/>
      <c r="X74" s="64"/>
      <c r="Y74" s="64"/>
      <c r="Z74" s="64"/>
      <c r="AA74" s="65"/>
    </row>
    <row r="75" spans="3:27" ht="18" customHeight="1">
      <c r="C75" s="404"/>
      <c r="D75" s="1" t="s">
        <v>15</v>
      </c>
      <c r="E75" s="408"/>
      <c r="F75" s="408"/>
      <c r="G75" s="408"/>
      <c r="H75" s="9" t="s">
        <v>22</v>
      </c>
      <c r="I75" s="209">
        <v>16000</v>
      </c>
      <c r="J75" s="9" t="s">
        <v>2</v>
      </c>
      <c r="K75" s="210">
        <f t="shared" si="4"/>
        <v>0</v>
      </c>
      <c r="L75" s="221"/>
      <c r="M75" s="64"/>
      <c r="N75" s="64"/>
      <c r="O75" s="64"/>
      <c r="P75" s="64"/>
      <c r="Q75" s="64"/>
      <c r="R75" s="64"/>
      <c r="S75" s="65"/>
      <c r="T75" s="221"/>
      <c r="U75" s="64"/>
      <c r="V75" s="64"/>
      <c r="W75" s="64"/>
      <c r="X75" s="64"/>
      <c r="Y75" s="64"/>
      <c r="Z75" s="64"/>
      <c r="AA75" s="65"/>
    </row>
    <row r="76" spans="3:27" ht="18" customHeight="1">
      <c r="C76" s="404"/>
      <c r="D76" s="1" t="s">
        <v>16</v>
      </c>
      <c r="E76" s="408"/>
      <c r="F76" s="408"/>
      <c r="G76" s="408"/>
      <c r="H76" s="9" t="s">
        <v>22</v>
      </c>
      <c r="I76" s="209">
        <v>11900</v>
      </c>
      <c r="J76" s="9" t="s">
        <v>2</v>
      </c>
      <c r="K76" s="210">
        <f t="shared" si="4"/>
        <v>0</v>
      </c>
      <c r="L76" s="221"/>
      <c r="M76" s="64"/>
      <c r="N76" s="64"/>
      <c r="O76" s="64"/>
      <c r="P76" s="64"/>
      <c r="Q76" s="64"/>
      <c r="R76" s="64"/>
      <c r="S76" s="65"/>
      <c r="T76" s="221"/>
      <c r="U76" s="64"/>
      <c r="V76" s="64"/>
      <c r="W76" s="64"/>
      <c r="X76" s="64"/>
      <c r="Y76" s="64"/>
      <c r="Z76" s="64"/>
      <c r="AA76" s="65"/>
    </row>
    <row r="77" spans="3:27" ht="18" customHeight="1">
      <c r="C77" s="404"/>
      <c r="D77" s="1" t="s">
        <v>17</v>
      </c>
      <c r="E77" s="408"/>
      <c r="F77" s="408"/>
      <c r="G77" s="408"/>
      <c r="H77" s="9" t="s">
        <v>22</v>
      </c>
      <c r="I77" s="209">
        <v>1600</v>
      </c>
      <c r="J77" s="9" t="s">
        <v>2</v>
      </c>
      <c r="K77" s="210">
        <f t="shared" si="4"/>
        <v>0</v>
      </c>
      <c r="L77" s="221"/>
      <c r="M77" s="64"/>
      <c r="N77" s="64"/>
      <c r="O77" s="64"/>
      <c r="P77" s="64"/>
      <c r="Q77" s="64"/>
      <c r="R77" s="64"/>
      <c r="S77" s="65"/>
      <c r="T77" s="221"/>
      <c r="U77" s="64"/>
      <c r="V77" s="64"/>
      <c r="W77" s="64"/>
      <c r="X77" s="64"/>
      <c r="Y77" s="64"/>
      <c r="Z77" s="64"/>
      <c r="AA77" s="65"/>
    </row>
    <row r="78" spans="3:27" ht="18" customHeight="1">
      <c r="C78" s="404"/>
      <c r="D78" s="1" t="s">
        <v>18</v>
      </c>
      <c r="E78" s="408"/>
      <c r="F78" s="408"/>
      <c r="G78" s="408"/>
      <c r="H78" s="9" t="s">
        <v>22</v>
      </c>
      <c r="I78" s="209">
        <v>47500</v>
      </c>
      <c r="J78" s="9" t="s">
        <v>2</v>
      </c>
      <c r="K78" s="210">
        <f t="shared" si="4"/>
        <v>0</v>
      </c>
      <c r="L78" s="221"/>
      <c r="M78" s="64"/>
      <c r="N78" s="64"/>
      <c r="O78" s="64"/>
      <c r="P78" s="64"/>
      <c r="Q78" s="64"/>
      <c r="R78" s="64"/>
      <c r="S78" s="65"/>
      <c r="T78" s="221"/>
      <c r="U78" s="64"/>
      <c r="V78" s="64"/>
      <c r="W78" s="64"/>
      <c r="X78" s="64"/>
      <c r="Y78" s="64"/>
      <c r="Z78" s="64"/>
      <c r="AA78" s="65"/>
    </row>
    <row r="79" spans="3:27" ht="18" customHeight="1">
      <c r="C79" s="404"/>
      <c r="D79" s="1" t="s">
        <v>19</v>
      </c>
      <c r="E79" s="266"/>
      <c r="F79" s="9" t="s">
        <v>22</v>
      </c>
      <c r="G79" s="266"/>
      <c r="H79" s="9" t="s">
        <v>23</v>
      </c>
      <c r="I79" s="209">
        <v>1600</v>
      </c>
      <c r="J79" s="9" t="s">
        <v>2</v>
      </c>
      <c r="K79" s="210">
        <f>G79*I79</f>
        <v>0</v>
      </c>
      <c r="L79" s="221"/>
      <c r="M79" s="64"/>
      <c r="N79" s="64"/>
      <c r="O79" s="64"/>
      <c r="P79" s="64"/>
      <c r="Q79" s="64"/>
      <c r="R79" s="64"/>
      <c r="S79" s="65"/>
      <c r="T79" s="221"/>
      <c r="U79" s="64"/>
      <c r="V79" s="64"/>
      <c r="W79" s="64"/>
      <c r="X79" s="64"/>
      <c r="Y79" s="64"/>
      <c r="Z79" s="64"/>
      <c r="AA79" s="65"/>
    </row>
    <row r="80" spans="3:27" ht="18" customHeight="1">
      <c r="C80" s="404"/>
      <c r="D80" s="127" t="s">
        <v>45</v>
      </c>
      <c r="E80" s="414"/>
      <c r="F80" s="414"/>
      <c r="G80" s="414"/>
      <c r="H80" s="152" t="s">
        <v>22</v>
      </c>
      <c r="I80" s="211">
        <v>16000</v>
      </c>
      <c r="J80" s="152" t="s">
        <v>2</v>
      </c>
      <c r="K80" s="212">
        <f>E80*I80</f>
        <v>0</v>
      </c>
      <c r="L80" s="222"/>
      <c r="M80" s="259"/>
      <c r="N80" s="259"/>
      <c r="O80" s="259"/>
      <c r="P80" s="259"/>
      <c r="Q80" s="259"/>
      <c r="R80" s="259"/>
      <c r="S80" s="260"/>
      <c r="T80" s="222"/>
      <c r="U80" s="259"/>
      <c r="V80" s="259"/>
      <c r="W80" s="259"/>
      <c r="X80" s="259"/>
      <c r="Y80" s="259"/>
      <c r="Z80" s="259"/>
      <c r="AA80" s="260"/>
    </row>
    <row r="81" spans="2:27" ht="42.75" customHeight="1" thickBot="1">
      <c r="B81" s="223"/>
      <c r="C81" s="405"/>
      <c r="D81" s="72" t="s">
        <v>228</v>
      </c>
      <c r="E81" s="267"/>
      <c r="F81" s="225" t="s">
        <v>229</v>
      </c>
      <c r="G81" s="267"/>
      <c r="H81" s="46" t="s">
        <v>230</v>
      </c>
      <c r="I81" s="226">
        <v>5960</v>
      </c>
      <c r="J81" s="46" t="s">
        <v>2</v>
      </c>
      <c r="K81" s="212">
        <f>G81*I81</f>
        <v>0</v>
      </c>
      <c r="L81" s="227"/>
      <c r="M81" s="66"/>
      <c r="N81" s="66"/>
      <c r="O81" s="66"/>
      <c r="P81" s="66"/>
      <c r="Q81" s="66"/>
      <c r="R81" s="66"/>
      <c r="S81" s="67"/>
      <c r="T81" s="227"/>
      <c r="U81" s="66"/>
      <c r="V81" s="66"/>
      <c r="W81" s="66"/>
      <c r="X81" s="66"/>
      <c r="Y81" s="66"/>
      <c r="Z81" s="66"/>
      <c r="AA81" s="67"/>
    </row>
    <row r="82" spans="2:27" ht="23.25" customHeight="1" thickBot="1">
      <c r="B82" s="223"/>
      <c r="C82" s="401" t="s">
        <v>231</v>
      </c>
      <c r="D82" s="402"/>
      <c r="E82" s="244"/>
      <c r="F82" s="245"/>
      <c r="G82" s="245"/>
      <c r="H82" s="241"/>
      <c r="I82" s="242"/>
      <c r="J82" s="241"/>
      <c r="K82" s="229">
        <f>SUM(K64:K81)</f>
        <v>0</v>
      </c>
      <c r="L82" s="230"/>
      <c r="M82" s="261"/>
      <c r="N82" s="261"/>
      <c r="O82" s="261"/>
      <c r="P82" s="261"/>
      <c r="Q82" s="261"/>
      <c r="R82" s="261"/>
      <c r="S82" s="262"/>
      <c r="T82" s="231"/>
      <c r="U82" s="261"/>
      <c r="V82" s="261"/>
      <c r="W82" s="261"/>
      <c r="X82" s="261"/>
      <c r="Y82" s="261"/>
      <c r="Z82" s="261"/>
      <c r="AA82" s="262"/>
    </row>
    <row r="83" spans="2:27" ht="18" customHeight="1">
      <c r="C83" s="232" t="s">
        <v>248</v>
      </c>
      <c r="D83" s="233"/>
      <c r="E83" s="234"/>
      <c r="F83" s="234"/>
      <c r="G83" s="234"/>
      <c r="H83" s="235"/>
      <c r="I83" s="236"/>
      <c r="J83" s="237"/>
      <c r="K83" s="238"/>
      <c r="L83" s="102"/>
      <c r="M83" s="110"/>
      <c r="N83" s="110"/>
      <c r="O83" s="110"/>
      <c r="P83" s="110"/>
      <c r="Q83" s="110"/>
      <c r="R83" s="110"/>
      <c r="S83" s="111"/>
      <c r="T83" s="103"/>
      <c r="U83" s="110"/>
      <c r="V83" s="110"/>
      <c r="W83" s="110"/>
      <c r="X83" s="110"/>
      <c r="Y83" s="110"/>
      <c r="Z83" s="110"/>
      <c r="AA83" s="63"/>
    </row>
    <row r="84" spans="2:27" ht="18" customHeight="1">
      <c r="C84" s="406"/>
      <c r="D84" s="32" t="s">
        <v>8</v>
      </c>
      <c r="E84" s="408"/>
      <c r="F84" s="408"/>
      <c r="G84" s="408"/>
      <c r="H84" s="9" t="s">
        <v>22</v>
      </c>
      <c r="I84" s="209">
        <v>11900</v>
      </c>
      <c r="J84" s="9" t="s">
        <v>2</v>
      </c>
      <c r="K84" s="210">
        <f>E84*I84</f>
        <v>0</v>
      </c>
      <c r="L84" s="221"/>
      <c r="M84" s="64"/>
      <c r="N84" s="64"/>
      <c r="O84" s="64"/>
      <c r="P84" s="64"/>
      <c r="Q84" s="64"/>
      <c r="R84" s="64"/>
      <c r="S84" s="65"/>
      <c r="T84" s="221"/>
      <c r="U84" s="64"/>
      <c r="V84" s="64"/>
      <c r="W84" s="64"/>
      <c r="X84" s="64"/>
      <c r="Y84" s="64"/>
      <c r="Z84" s="64"/>
      <c r="AA84" s="65"/>
    </row>
    <row r="85" spans="2:27" ht="18" customHeight="1">
      <c r="C85" s="406"/>
      <c r="D85" s="1" t="s">
        <v>10</v>
      </c>
      <c r="E85" s="408"/>
      <c r="F85" s="408"/>
      <c r="G85" s="408"/>
      <c r="H85" s="9" t="s">
        <v>22</v>
      </c>
      <c r="I85" s="209">
        <v>11900</v>
      </c>
      <c r="J85" s="9" t="s">
        <v>2</v>
      </c>
      <c r="K85" s="210">
        <f>E85*I85</f>
        <v>0</v>
      </c>
      <c r="L85" s="221"/>
      <c r="M85" s="64"/>
      <c r="N85" s="64"/>
      <c r="O85" s="64"/>
      <c r="P85" s="64"/>
      <c r="Q85" s="64"/>
      <c r="R85" s="64"/>
      <c r="S85" s="65"/>
      <c r="T85" s="221"/>
      <c r="U85" s="64"/>
      <c r="V85" s="64"/>
      <c r="W85" s="64"/>
      <c r="X85" s="64"/>
      <c r="Y85" s="64"/>
      <c r="Z85" s="64"/>
      <c r="AA85" s="65"/>
    </row>
    <row r="86" spans="2:27" ht="18" customHeight="1">
      <c r="C86" s="406"/>
      <c r="D86" s="1" t="s">
        <v>14</v>
      </c>
      <c r="E86" s="408"/>
      <c r="F86" s="408"/>
      <c r="G86" s="408"/>
      <c r="H86" s="9" t="s">
        <v>22</v>
      </c>
      <c r="I86" s="209">
        <v>11900</v>
      </c>
      <c r="J86" s="9" t="s">
        <v>2</v>
      </c>
      <c r="K86" s="210">
        <f>E86*I86</f>
        <v>0</v>
      </c>
      <c r="L86" s="221"/>
      <c r="M86" s="64"/>
      <c r="N86" s="64"/>
      <c r="O86" s="64"/>
      <c r="P86" s="64"/>
      <c r="Q86" s="64"/>
      <c r="R86" s="64"/>
      <c r="S86" s="65"/>
      <c r="T86" s="221"/>
      <c r="U86" s="64"/>
      <c r="V86" s="64"/>
      <c r="W86" s="64"/>
      <c r="X86" s="64"/>
      <c r="Y86" s="64"/>
      <c r="Z86" s="64"/>
      <c r="AA86" s="65"/>
    </row>
    <row r="87" spans="2:27" ht="18" customHeight="1" thickBot="1">
      <c r="C87" s="407"/>
      <c r="D87" s="33" t="s">
        <v>15</v>
      </c>
      <c r="E87" s="409"/>
      <c r="F87" s="409"/>
      <c r="G87" s="409"/>
      <c r="H87" s="46" t="s">
        <v>22</v>
      </c>
      <c r="I87" s="209">
        <v>11900</v>
      </c>
      <c r="J87" s="46" t="s">
        <v>2</v>
      </c>
      <c r="K87" s="212">
        <f>E87*I87</f>
        <v>0</v>
      </c>
      <c r="L87" s="227"/>
      <c r="M87" s="66"/>
      <c r="N87" s="66"/>
      <c r="O87" s="66"/>
      <c r="P87" s="66"/>
      <c r="Q87" s="66"/>
      <c r="R87" s="66"/>
      <c r="S87" s="67"/>
      <c r="T87" s="227"/>
      <c r="U87" s="66"/>
      <c r="V87" s="66"/>
      <c r="W87" s="66"/>
      <c r="X87" s="66"/>
      <c r="Y87" s="66"/>
      <c r="Z87" s="66"/>
      <c r="AA87" s="67"/>
    </row>
    <row r="88" spans="2:27" ht="21" customHeight="1" thickBot="1">
      <c r="C88" s="401" t="s">
        <v>231</v>
      </c>
      <c r="D88" s="402"/>
      <c r="E88" s="239"/>
      <c r="F88" s="240"/>
      <c r="G88" s="240"/>
      <c r="H88" s="246"/>
      <c r="I88" s="247"/>
      <c r="J88" s="241"/>
      <c r="K88" s="229">
        <f>SUM(K84:K87)</f>
        <v>0</v>
      </c>
      <c r="L88" s="263"/>
      <c r="T88" s="248"/>
      <c r="AA88" s="161"/>
    </row>
    <row r="89" spans="2:27" ht="21.75" customHeight="1">
      <c r="C89" s="398" t="s">
        <v>249</v>
      </c>
      <c r="D89" s="399"/>
      <c r="E89" s="399"/>
      <c r="F89" s="399"/>
      <c r="G89" s="399"/>
      <c r="H89" s="399"/>
      <c r="I89" s="399"/>
      <c r="J89" s="399"/>
      <c r="K89" s="400"/>
      <c r="L89" s="256"/>
      <c r="M89" s="257"/>
      <c r="N89" s="258"/>
      <c r="O89" s="258"/>
      <c r="P89" s="257"/>
      <c r="Q89" s="258"/>
      <c r="R89" s="257"/>
      <c r="S89" s="208"/>
      <c r="T89" s="375"/>
      <c r="U89" s="257"/>
      <c r="V89" s="258"/>
      <c r="W89" s="258"/>
      <c r="X89" s="257"/>
      <c r="Y89" s="258"/>
      <c r="Z89" s="257"/>
      <c r="AA89" s="208"/>
    </row>
    <row r="90" spans="2:27" ht="19.5" customHeight="1">
      <c r="C90" s="308"/>
      <c r="D90" s="276" t="s">
        <v>70</v>
      </c>
      <c r="E90" s="297"/>
      <c r="F90" s="278" t="s">
        <v>22</v>
      </c>
      <c r="G90" s="297"/>
      <c r="H90" s="278" t="s">
        <v>232</v>
      </c>
      <c r="I90" s="298">
        <v>5960</v>
      </c>
      <c r="J90" s="278" t="s">
        <v>2</v>
      </c>
      <c r="K90" s="299">
        <f t="shared" ref="K90:K100" si="5">G90*I90</f>
        <v>0</v>
      </c>
      <c r="L90" s="376"/>
      <c r="M90" s="377"/>
      <c r="N90" s="378"/>
      <c r="O90" s="378"/>
      <c r="P90" s="377"/>
      <c r="Q90" s="378"/>
      <c r="R90" s="377"/>
      <c r="S90" s="379"/>
      <c r="T90" s="380"/>
      <c r="U90" s="377"/>
      <c r="V90" s="378"/>
      <c r="W90" s="378"/>
      <c r="X90" s="377"/>
      <c r="Y90" s="378"/>
      <c r="Z90" s="377"/>
      <c r="AA90" s="379"/>
    </row>
    <row r="91" spans="2:27" ht="19.5" customHeight="1">
      <c r="C91" s="308"/>
      <c r="D91" s="309" t="s">
        <v>71</v>
      </c>
      <c r="E91" s="297"/>
      <c r="F91" s="278" t="s">
        <v>22</v>
      </c>
      <c r="G91" s="297"/>
      <c r="H91" s="278" t="s">
        <v>232</v>
      </c>
      <c r="I91" s="298">
        <v>5960</v>
      </c>
      <c r="J91" s="278" t="s">
        <v>2</v>
      </c>
      <c r="K91" s="299">
        <f t="shared" si="5"/>
        <v>0</v>
      </c>
      <c r="L91" s="376"/>
      <c r="M91" s="377"/>
      <c r="N91" s="378"/>
      <c r="O91" s="378"/>
      <c r="P91" s="377"/>
      <c r="Q91" s="378"/>
      <c r="R91" s="377"/>
      <c r="S91" s="379"/>
      <c r="T91" s="380"/>
      <c r="U91" s="377"/>
      <c r="V91" s="378"/>
      <c r="W91" s="378"/>
      <c r="X91" s="377"/>
      <c r="Y91" s="378"/>
      <c r="Z91" s="377"/>
      <c r="AA91" s="379"/>
    </row>
    <row r="92" spans="2:27" ht="19.5" customHeight="1">
      <c r="C92" s="308"/>
      <c r="D92" s="282" t="s">
        <v>72</v>
      </c>
      <c r="E92" s="390"/>
      <c r="F92" s="390"/>
      <c r="G92" s="390"/>
      <c r="H92" s="278" t="s">
        <v>22</v>
      </c>
      <c r="I92" s="298">
        <v>74600</v>
      </c>
      <c r="J92" s="278" t="s">
        <v>2</v>
      </c>
      <c r="K92" s="299">
        <f t="shared" si="5"/>
        <v>0</v>
      </c>
      <c r="L92" s="376"/>
      <c r="M92" s="377"/>
      <c r="N92" s="378"/>
      <c r="O92" s="378"/>
      <c r="P92" s="377"/>
      <c r="Q92" s="378"/>
      <c r="R92" s="377"/>
      <c r="S92" s="379"/>
      <c r="T92" s="380"/>
      <c r="U92" s="377"/>
      <c r="V92" s="378"/>
      <c r="W92" s="378"/>
      <c r="X92" s="377"/>
      <c r="Y92" s="378"/>
      <c r="Z92" s="377"/>
      <c r="AA92" s="379"/>
    </row>
    <row r="93" spans="2:27" ht="19.5" customHeight="1">
      <c r="C93" s="308"/>
      <c r="D93" s="282" t="s">
        <v>73</v>
      </c>
      <c r="E93" s="390"/>
      <c r="F93" s="390"/>
      <c r="G93" s="390"/>
      <c r="H93" s="278" t="s">
        <v>22</v>
      </c>
      <c r="I93" s="298">
        <v>74600</v>
      </c>
      <c r="J93" s="278" t="s">
        <v>2</v>
      </c>
      <c r="K93" s="299">
        <f t="shared" si="5"/>
        <v>0</v>
      </c>
      <c r="L93" s="376"/>
      <c r="M93" s="377"/>
      <c r="N93" s="378"/>
      <c r="O93" s="378"/>
      <c r="P93" s="377"/>
      <c r="Q93" s="378"/>
      <c r="R93" s="377"/>
      <c r="S93" s="379"/>
      <c r="T93" s="380"/>
      <c r="U93" s="377"/>
      <c r="V93" s="378"/>
      <c r="W93" s="378"/>
      <c r="X93" s="377"/>
      <c r="Y93" s="378"/>
      <c r="Z93" s="377"/>
      <c r="AA93" s="379"/>
    </row>
    <row r="94" spans="2:27" ht="19.5" customHeight="1">
      <c r="C94" s="308"/>
      <c r="D94" s="282" t="s">
        <v>75</v>
      </c>
      <c r="E94" s="297"/>
      <c r="F94" s="278" t="s">
        <v>22</v>
      </c>
      <c r="G94" s="297"/>
      <c r="H94" s="278" t="s">
        <v>232</v>
      </c>
      <c r="I94" s="298">
        <v>3190</v>
      </c>
      <c r="J94" s="278" t="s">
        <v>2</v>
      </c>
      <c r="K94" s="299">
        <f t="shared" si="5"/>
        <v>0</v>
      </c>
      <c r="L94" s="376"/>
      <c r="M94" s="377"/>
      <c r="N94" s="378"/>
      <c r="O94" s="378"/>
      <c r="P94" s="377"/>
      <c r="Q94" s="378"/>
      <c r="R94" s="377"/>
      <c r="S94" s="379"/>
      <c r="T94" s="380"/>
      <c r="U94" s="377"/>
      <c r="V94" s="378"/>
      <c r="W94" s="378"/>
      <c r="X94" s="377"/>
      <c r="Y94" s="378"/>
      <c r="Z94" s="377"/>
      <c r="AA94" s="379"/>
    </row>
    <row r="95" spans="2:27" ht="30.75" customHeight="1">
      <c r="C95" s="308"/>
      <c r="D95" s="276" t="s">
        <v>74</v>
      </c>
      <c r="E95" s="297"/>
      <c r="F95" s="278" t="s">
        <v>22</v>
      </c>
      <c r="G95" s="297"/>
      <c r="H95" s="278" t="s">
        <v>232</v>
      </c>
      <c r="I95" s="298">
        <v>5960</v>
      </c>
      <c r="J95" s="278" t="s">
        <v>2</v>
      </c>
      <c r="K95" s="299">
        <f t="shared" si="5"/>
        <v>0</v>
      </c>
      <c r="L95" s="376"/>
      <c r="M95" s="377"/>
      <c r="N95" s="378"/>
      <c r="O95" s="378"/>
      <c r="P95" s="377"/>
      <c r="Q95" s="378"/>
      <c r="R95" s="377"/>
      <c r="S95" s="379"/>
      <c r="T95" s="380"/>
      <c r="U95" s="377"/>
      <c r="V95" s="378"/>
      <c r="W95" s="378"/>
      <c r="X95" s="377"/>
      <c r="Y95" s="378"/>
      <c r="Z95" s="377"/>
      <c r="AA95" s="379"/>
    </row>
    <row r="96" spans="2:27" ht="46.5" customHeight="1" thickBot="1">
      <c r="C96" s="308"/>
      <c r="D96" s="300" t="s">
        <v>94</v>
      </c>
      <c r="E96" s="351"/>
      <c r="F96" s="317" t="s">
        <v>22</v>
      </c>
      <c r="G96" s="351"/>
      <c r="H96" s="317" t="s">
        <v>232</v>
      </c>
      <c r="I96" s="335">
        <v>5960</v>
      </c>
      <c r="J96" s="317" t="s">
        <v>2</v>
      </c>
      <c r="K96" s="336">
        <f t="shared" si="5"/>
        <v>0</v>
      </c>
      <c r="L96" s="381"/>
      <c r="M96" s="382"/>
      <c r="N96" s="383"/>
      <c r="O96" s="383"/>
      <c r="P96" s="382"/>
      <c r="Q96" s="383"/>
      <c r="R96" s="382"/>
      <c r="S96" s="384"/>
      <c r="T96" s="42"/>
      <c r="U96" s="382"/>
      <c r="V96" s="383"/>
      <c r="W96" s="383"/>
      <c r="X96" s="382"/>
      <c r="Y96" s="383"/>
      <c r="Z96" s="382"/>
      <c r="AA96" s="384"/>
    </row>
    <row r="97" spans="3:27" ht="21" customHeight="1" thickBot="1">
      <c r="C97" s="396" t="s">
        <v>231</v>
      </c>
      <c r="D97" s="397"/>
      <c r="E97" s="352"/>
      <c r="F97" s="353"/>
      <c r="G97" s="353"/>
      <c r="H97" s="354"/>
      <c r="I97" s="355"/>
      <c r="J97" s="347"/>
      <c r="K97" s="350">
        <f>SUM(K90:K96)</f>
        <v>0</v>
      </c>
      <c r="L97" s="263"/>
      <c r="T97" s="248"/>
      <c r="AA97" s="161"/>
    </row>
    <row r="98" spans="3:27" ht="21.75" customHeight="1">
      <c r="C98" s="393" t="s">
        <v>250</v>
      </c>
      <c r="D98" s="394"/>
      <c r="E98" s="394"/>
      <c r="F98" s="394"/>
      <c r="G98" s="394"/>
      <c r="H98" s="394"/>
      <c r="I98" s="394"/>
      <c r="J98" s="394"/>
      <c r="K98" s="395"/>
      <c r="L98" s="256"/>
      <c r="M98" s="257"/>
      <c r="N98" s="258"/>
      <c r="O98" s="258"/>
      <c r="P98" s="257"/>
      <c r="Q98" s="258"/>
      <c r="R98" s="257"/>
      <c r="S98" s="208"/>
      <c r="T98" s="375"/>
      <c r="U98" s="257"/>
      <c r="V98" s="258"/>
      <c r="W98" s="258"/>
      <c r="X98" s="257"/>
      <c r="Y98" s="258"/>
      <c r="Z98" s="257"/>
      <c r="AA98" s="208"/>
    </row>
    <row r="99" spans="3:27" ht="18" customHeight="1">
      <c r="C99" s="404"/>
      <c r="D99" s="32" t="s">
        <v>67</v>
      </c>
      <c r="E99" s="253"/>
      <c r="F99" s="9" t="s">
        <v>22</v>
      </c>
      <c r="G99" s="220"/>
      <c r="H99" s="9" t="s">
        <v>23</v>
      </c>
      <c r="I99" s="209">
        <v>5960</v>
      </c>
      <c r="J99" s="9" t="s">
        <v>2</v>
      </c>
      <c r="K99" s="210">
        <f t="shared" si="5"/>
        <v>0</v>
      </c>
      <c r="L99" s="221"/>
      <c r="M99" s="64"/>
      <c r="N99" s="64"/>
      <c r="O99" s="64"/>
      <c r="P99" s="64"/>
      <c r="Q99" s="64"/>
      <c r="R99" s="64"/>
      <c r="S99" s="65"/>
      <c r="T99" s="221"/>
      <c r="U99" s="64"/>
      <c r="V99" s="64"/>
      <c r="W99" s="64"/>
      <c r="X99" s="64"/>
      <c r="Y99" s="64"/>
      <c r="Z99" s="64"/>
      <c r="AA99" s="65"/>
    </row>
    <row r="100" spans="3:27" ht="30" customHeight="1">
      <c r="C100" s="404"/>
      <c r="D100" s="32" t="s">
        <v>68</v>
      </c>
      <c r="E100" s="220"/>
      <c r="F100" s="9" t="s">
        <v>22</v>
      </c>
      <c r="G100" s="220"/>
      <c r="H100" s="9" t="s">
        <v>23</v>
      </c>
      <c r="I100" s="209">
        <v>5960</v>
      </c>
      <c r="J100" s="9" t="s">
        <v>2</v>
      </c>
      <c r="K100" s="210">
        <f t="shared" si="5"/>
        <v>0</v>
      </c>
      <c r="L100" s="221"/>
      <c r="M100" s="64"/>
      <c r="N100" s="64"/>
      <c r="O100" s="64"/>
      <c r="P100" s="64"/>
      <c r="Q100" s="64"/>
      <c r="R100" s="64"/>
      <c r="S100" s="65"/>
      <c r="T100" s="221"/>
      <c r="U100" s="64"/>
      <c r="V100" s="64"/>
      <c r="W100" s="64"/>
      <c r="X100" s="64"/>
      <c r="Y100" s="64"/>
      <c r="Z100" s="64"/>
      <c r="AA100" s="65"/>
    </row>
    <row r="101" spans="3:27" ht="18" customHeight="1">
      <c r="C101" s="404"/>
      <c r="D101" s="1" t="s">
        <v>4</v>
      </c>
      <c r="E101" s="391"/>
      <c r="F101" s="391"/>
      <c r="G101" s="391"/>
      <c r="H101" s="9" t="s">
        <v>22</v>
      </c>
      <c r="I101" s="209">
        <v>74600</v>
      </c>
      <c r="J101" s="9" t="s">
        <v>2</v>
      </c>
      <c r="K101" s="210">
        <f>E101*I101</f>
        <v>0</v>
      </c>
      <c r="L101" s="221"/>
      <c r="M101" s="64"/>
      <c r="N101" s="64"/>
      <c r="O101" s="64"/>
      <c r="P101" s="64"/>
      <c r="Q101" s="64"/>
      <c r="R101" s="64"/>
      <c r="S101" s="65"/>
      <c r="T101" s="221"/>
      <c r="U101" s="64"/>
      <c r="V101" s="64"/>
      <c r="W101" s="64"/>
      <c r="X101" s="64"/>
      <c r="Y101" s="64"/>
      <c r="Z101" s="64"/>
      <c r="AA101" s="65"/>
    </row>
    <row r="102" spans="3:27" ht="18" customHeight="1">
      <c r="C102" s="404"/>
      <c r="D102" s="1" t="s">
        <v>42</v>
      </c>
      <c r="E102" s="391"/>
      <c r="F102" s="391"/>
      <c r="G102" s="391"/>
      <c r="H102" s="9" t="s">
        <v>22</v>
      </c>
      <c r="I102" s="209">
        <v>74600</v>
      </c>
      <c r="J102" s="9" t="s">
        <v>2</v>
      </c>
      <c r="K102" s="210">
        <f>E102*I102</f>
        <v>0</v>
      </c>
      <c r="L102" s="221"/>
      <c r="M102" s="64"/>
      <c r="N102" s="64"/>
      <c r="O102" s="64"/>
      <c r="P102" s="64"/>
      <c r="Q102" s="64"/>
      <c r="R102" s="64"/>
      <c r="S102" s="65"/>
      <c r="T102" s="221"/>
      <c r="U102" s="64"/>
      <c r="V102" s="64"/>
      <c r="W102" s="64"/>
      <c r="X102" s="64"/>
      <c r="Y102" s="64"/>
      <c r="Z102" s="64"/>
      <c r="AA102" s="65"/>
    </row>
    <row r="103" spans="3:27" ht="18" customHeight="1">
      <c r="C103" s="404"/>
      <c r="D103" s="1" t="s">
        <v>5</v>
      </c>
      <c r="E103" s="220"/>
      <c r="F103" s="9" t="s">
        <v>22</v>
      </c>
      <c r="G103" s="220"/>
      <c r="H103" s="9" t="s">
        <v>23</v>
      </c>
      <c r="I103" s="209">
        <v>3190</v>
      </c>
      <c r="J103" s="9" t="s">
        <v>2</v>
      </c>
      <c r="K103" s="210">
        <f>G103*I103</f>
        <v>0</v>
      </c>
      <c r="L103" s="221"/>
      <c r="M103" s="64"/>
      <c r="N103" s="64"/>
      <c r="O103" s="64"/>
      <c r="P103" s="64"/>
      <c r="Q103" s="64"/>
      <c r="R103" s="64"/>
      <c r="S103" s="65"/>
      <c r="T103" s="221"/>
      <c r="U103" s="64"/>
      <c r="V103" s="64"/>
      <c r="W103" s="64"/>
      <c r="X103" s="64"/>
      <c r="Y103" s="64"/>
      <c r="Z103" s="64"/>
      <c r="AA103" s="65"/>
    </row>
    <row r="104" spans="3:27" ht="26.4">
      <c r="C104" s="404"/>
      <c r="D104" s="32" t="s">
        <v>6</v>
      </c>
      <c r="E104" s="220"/>
      <c r="F104" s="9" t="s">
        <v>22</v>
      </c>
      <c r="G104" s="220"/>
      <c r="H104" s="9" t="s">
        <v>23</v>
      </c>
      <c r="I104" s="209">
        <v>5960</v>
      </c>
      <c r="J104" s="9" t="s">
        <v>2</v>
      </c>
      <c r="K104" s="210">
        <f>G104*I104</f>
        <v>0</v>
      </c>
      <c r="L104" s="221"/>
      <c r="M104" s="64"/>
      <c r="N104" s="64"/>
      <c r="O104" s="64"/>
      <c r="P104" s="64"/>
      <c r="Q104" s="64"/>
      <c r="R104" s="64"/>
      <c r="S104" s="65"/>
      <c r="T104" s="221"/>
      <c r="U104" s="64"/>
      <c r="V104" s="64"/>
      <c r="W104" s="64"/>
      <c r="X104" s="64"/>
      <c r="Y104" s="64"/>
      <c r="Z104" s="64"/>
      <c r="AA104" s="65"/>
    </row>
    <row r="105" spans="3:27" ht="18" customHeight="1">
      <c r="C105" s="404"/>
      <c r="D105" s="1" t="s">
        <v>7</v>
      </c>
      <c r="E105" s="220"/>
      <c r="F105" s="9" t="s">
        <v>22</v>
      </c>
      <c r="G105" s="220"/>
      <c r="H105" s="9" t="s">
        <v>23</v>
      </c>
      <c r="I105" s="209">
        <v>2390</v>
      </c>
      <c r="J105" s="9" t="s">
        <v>2</v>
      </c>
      <c r="K105" s="210">
        <f>G105*I105</f>
        <v>0</v>
      </c>
      <c r="L105" s="221"/>
      <c r="M105" s="64"/>
      <c r="N105" s="64"/>
      <c r="O105" s="64"/>
      <c r="P105" s="64"/>
      <c r="Q105" s="64"/>
      <c r="R105" s="64"/>
      <c r="S105" s="65"/>
      <c r="T105" s="221"/>
      <c r="U105" s="64"/>
      <c r="V105" s="64"/>
      <c r="W105" s="64"/>
      <c r="X105" s="64"/>
      <c r="Y105" s="64"/>
      <c r="Z105" s="64"/>
      <c r="AA105" s="65"/>
    </row>
    <row r="106" spans="3:27" ht="18" customHeight="1">
      <c r="C106" s="404"/>
      <c r="D106" s="1" t="s">
        <v>9</v>
      </c>
      <c r="E106" s="391"/>
      <c r="F106" s="391"/>
      <c r="G106" s="391"/>
      <c r="H106" s="9" t="s">
        <v>22</v>
      </c>
      <c r="I106" s="209">
        <v>44700</v>
      </c>
      <c r="J106" s="9" t="s">
        <v>2</v>
      </c>
      <c r="K106" s="210">
        <f t="shared" ref="K106:K113" si="6">E106*I106</f>
        <v>0</v>
      </c>
      <c r="L106" s="221"/>
      <c r="M106" s="64"/>
      <c r="N106" s="64"/>
      <c r="O106" s="64"/>
      <c r="P106" s="64"/>
      <c r="Q106" s="64"/>
      <c r="R106" s="64"/>
      <c r="S106" s="65"/>
      <c r="T106" s="221"/>
      <c r="U106" s="64"/>
      <c r="V106" s="64"/>
      <c r="W106" s="64"/>
      <c r="X106" s="64"/>
      <c r="Y106" s="64"/>
      <c r="Z106" s="64"/>
      <c r="AA106" s="65"/>
    </row>
    <row r="107" spans="3:27" ht="18" customHeight="1">
      <c r="C107" s="404"/>
      <c r="D107" s="1" t="s">
        <v>11</v>
      </c>
      <c r="E107" s="391"/>
      <c r="F107" s="391"/>
      <c r="G107" s="391"/>
      <c r="H107" s="9" t="s">
        <v>22</v>
      </c>
      <c r="I107" s="209">
        <v>44700</v>
      </c>
      <c r="J107" s="9" t="s">
        <v>2</v>
      </c>
      <c r="K107" s="210">
        <f t="shared" si="6"/>
        <v>0</v>
      </c>
      <c r="L107" s="221"/>
      <c r="M107" s="64"/>
      <c r="N107" s="64"/>
      <c r="O107" s="64"/>
      <c r="P107" s="64"/>
      <c r="Q107" s="64"/>
      <c r="R107" s="64"/>
      <c r="S107" s="65"/>
      <c r="T107" s="221"/>
      <c r="U107" s="64"/>
      <c r="V107" s="64"/>
      <c r="W107" s="64"/>
      <c r="X107" s="64"/>
      <c r="Y107" s="64"/>
      <c r="Z107" s="64"/>
      <c r="AA107" s="65"/>
    </row>
    <row r="108" spans="3:27" ht="18" customHeight="1">
      <c r="C108" s="404"/>
      <c r="D108" s="1" t="s">
        <v>13</v>
      </c>
      <c r="E108" s="391"/>
      <c r="F108" s="391"/>
      <c r="G108" s="391"/>
      <c r="H108" s="9" t="s">
        <v>22</v>
      </c>
      <c r="I108" s="209">
        <v>7900</v>
      </c>
      <c r="J108" s="9" t="s">
        <v>2</v>
      </c>
      <c r="K108" s="210">
        <f t="shared" si="6"/>
        <v>0</v>
      </c>
      <c r="L108" s="221"/>
      <c r="M108" s="64"/>
      <c r="N108" s="64"/>
      <c r="O108" s="64"/>
      <c r="P108" s="64"/>
      <c r="Q108" s="64"/>
      <c r="R108" s="64"/>
      <c r="S108" s="65"/>
      <c r="T108" s="221"/>
      <c r="U108" s="64"/>
      <c r="V108" s="64"/>
      <c r="W108" s="64"/>
      <c r="X108" s="64"/>
      <c r="Y108" s="64"/>
      <c r="Z108" s="64"/>
      <c r="AA108" s="65"/>
    </row>
    <row r="109" spans="3:27" ht="18" customHeight="1">
      <c r="C109" s="404"/>
      <c r="D109" s="1" t="s">
        <v>14</v>
      </c>
      <c r="E109" s="391"/>
      <c r="F109" s="391"/>
      <c r="G109" s="391"/>
      <c r="H109" s="9" t="s">
        <v>22</v>
      </c>
      <c r="I109" s="209">
        <v>44700</v>
      </c>
      <c r="J109" s="9" t="s">
        <v>2</v>
      </c>
      <c r="K109" s="210">
        <f t="shared" si="6"/>
        <v>0</v>
      </c>
      <c r="L109" s="221"/>
      <c r="M109" s="64"/>
      <c r="N109" s="64"/>
      <c r="O109" s="64"/>
      <c r="P109" s="64"/>
      <c r="Q109" s="64"/>
      <c r="R109" s="64"/>
      <c r="S109" s="65"/>
      <c r="T109" s="221"/>
      <c r="U109" s="64"/>
      <c r="V109" s="64"/>
      <c r="W109" s="64"/>
      <c r="X109" s="64"/>
      <c r="Y109" s="64"/>
      <c r="Z109" s="64"/>
      <c r="AA109" s="65"/>
    </row>
    <row r="110" spans="3:27" ht="18" customHeight="1">
      <c r="C110" s="404"/>
      <c r="D110" s="1" t="s">
        <v>15</v>
      </c>
      <c r="E110" s="391"/>
      <c r="F110" s="391"/>
      <c r="G110" s="391"/>
      <c r="H110" s="9" t="s">
        <v>22</v>
      </c>
      <c r="I110" s="209">
        <v>16000</v>
      </c>
      <c r="J110" s="9" t="s">
        <v>2</v>
      </c>
      <c r="K110" s="210">
        <f t="shared" si="6"/>
        <v>0</v>
      </c>
      <c r="L110" s="221"/>
      <c r="M110" s="64"/>
      <c r="N110" s="64"/>
      <c r="O110" s="64"/>
      <c r="P110" s="64"/>
      <c r="Q110" s="64"/>
      <c r="R110" s="64"/>
      <c r="S110" s="65"/>
      <c r="T110" s="221"/>
      <c r="U110" s="64"/>
      <c r="V110" s="64"/>
      <c r="W110" s="64"/>
      <c r="X110" s="64"/>
      <c r="Y110" s="64"/>
      <c r="Z110" s="64"/>
      <c r="AA110" s="65"/>
    </row>
    <row r="111" spans="3:27" ht="18" customHeight="1">
      <c r="C111" s="404"/>
      <c r="D111" s="1" t="s">
        <v>16</v>
      </c>
      <c r="E111" s="391"/>
      <c r="F111" s="391"/>
      <c r="G111" s="391"/>
      <c r="H111" s="9" t="s">
        <v>22</v>
      </c>
      <c r="I111" s="209">
        <v>11900</v>
      </c>
      <c r="J111" s="9" t="s">
        <v>2</v>
      </c>
      <c r="K111" s="210">
        <f t="shared" si="6"/>
        <v>0</v>
      </c>
      <c r="L111" s="221"/>
      <c r="M111" s="64"/>
      <c r="N111" s="64"/>
      <c r="O111" s="64"/>
      <c r="P111" s="64"/>
      <c r="Q111" s="64"/>
      <c r="R111" s="64"/>
      <c r="S111" s="65"/>
      <c r="T111" s="221"/>
      <c r="U111" s="64"/>
      <c r="V111" s="64"/>
      <c r="W111" s="64"/>
      <c r="X111" s="64"/>
      <c r="Y111" s="64"/>
      <c r="Z111" s="64"/>
      <c r="AA111" s="65"/>
    </row>
    <row r="112" spans="3:27" ht="18" customHeight="1">
      <c r="C112" s="404"/>
      <c r="D112" s="1" t="s">
        <v>17</v>
      </c>
      <c r="E112" s="391"/>
      <c r="F112" s="391"/>
      <c r="G112" s="391"/>
      <c r="H112" s="9" t="s">
        <v>22</v>
      </c>
      <c r="I112" s="209">
        <v>1600</v>
      </c>
      <c r="J112" s="9" t="s">
        <v>2</v>
      </c>
      <c r="K112" s="210">
        <f t="shared" si="6"/>
        <v>0</v>
      </c>
      <c r="L112" s="221"/>
      <c r="M112" s="64"/>
      <c r="N112" s="64"/>
      <c r="O112" s="64"/>
      <c r="P112" s="64"/>
      <c r="Q112" s="64"/>
      <c r="R112" s="64"/>
      <c r="S112" s="65"/>
      <c r="T112" s="221"/>
      <c r="U112" s="64"/>
      <c r="V112" s="64"/>
      <c r="W112" s="64"/>
      <c r="X112" s="64"/>
      <c r="Y112" s="64"/>
      <c r="Z112" s="64"/>
      <c r="AA112" s="65"/>
    </row>
    <row r="113" spans="2:27" ht="18" customHeight="1">
      <c r="C113" s="404"/>
      <c r="D113" s="1" t="s">
        <v>18</v>
      </c>
      <c r="E113" s="391"/>
      <c r="F113" s="391"/>
      <c r="G113" s="391"/>
      <c r="H113" s="9" t="s">
        <v>22</v>
      </c>
      <c r="I113" s="209">
        <v>47500</v>
      </c>
      <c r="J113" s="9" t="s">
        <v>2</v>
      </c>
      <c r="K113" s="210">
        <f t="shared" si="6"/>
        <v>0</v>
      </c>
      <c r="L113" s="221"/>
      <c r="M113" s="64"/>
      <c r="N113" s="64"/>
      <c r="O113" s="64"/>
      <c r="P113" s="64"/>
      <c r="Q113" s="64"/>
      <c r="R113" s="64"/>
      <c r="S113" s="65"/>
      <c r="T113" s="221"/>
      <c r="U113" s="64"/>
      <c r="V113" s="64"/>
      <c r="W113" s="64"/>
      <c r="X113" s="64"/>
      <c r="Y113" s="64"/>
      <c r="Z113" s="64"/>
      <c r="AA113" s="65"/>
    </row>
    <row r="114" spans="2:27" ht="18" customHeight="1">
      <c r="C114" s="404"/>
      <c r="D114" s="1" t="s">
        <v>19</v>
      </c>
      <c r="E114" s="220"/>
      <c r="F114" s="9" t="s">
        <v>22</v>
      </c>
      <c r="G114" s="220"/>
      <c r="H114" s="9" t="s">
        <v>23</v>
      </c>
      <c r="I114" s="209">
        <v>1600</v>
      </c>
      <c r="J114" s="9" t="s">
        <v>2</v>
      </c>
      <c r="K114" s="210">
        <f>G114*I114</f>
        <v>0</v>
      </c>
      <c r="L114" s="221"/>
      <c r="M114" s="64"/>
      <c r="N114" s="64"/>
      <c r="O114" s="64"/>
      <c r="P114" s="64"/>
      <c r="Q114" s="64"/>
      <c r="R114" s="64"/>
      <c r="S114" s="65"/>
      <c r="T114" s="221"/>
      <c r="U114" s="64"/>
      <c r="V114" s="64"/>
      <c r="W114" s="64"/>
      <c r="X114" s="64"/>
      <c r="Y114" s="64"/>
      <c r="Z114" s="64"/>
      <c r="AA114" s="65"/>
    </row>
    <row r="115" spans="2:27" ht="18" customHeight="1">
      <c r="C115" s="404"/>
      <c r="D115" s="127" t="s">
        <v>45</v>
      </c>
      <c r="E115" s="392"/>
      <c r="F115" s="392"/>
      <c r="G115" s="392"/>
      <c r="H115" s="152" t="s">
        <v>22</v>
      </c>
      <c r="I115" s="211">
        <v>16000</v>
      </c>
      <c r="J115" s="152" t="s">
        <v>2</v>
      </c>
      <c r="K115" s="212">
        <f>E115*I115</f>
        <v>0</v>
      </c>
      <c r="L115" s="222"/>
      <c r="M115" s="259"/>
      <c r="N115" s="259"/>
      <c r="O115" s="259"/>
      <c r="P115" s="259"/>
      <c r="Q115" s="259"/>
      <c r="R115" s="259"/>
      <c r="S115" s="260"/>
      <c r="T115" s="222"/>
      <c r="U115" s="259"/>
      <c r="V115" s="259"/>
      <c r="W115" s="259"/>
      <c r="X115" s="259"/>
      <c r="Y115" s="259"/>
      <c r="Z115" s="259"/>
      <c r="AA115" s="260"/>
    </row>
    <row r="116" spans="2:27" ht="42.75" customHeight="1" thickBot="1">
      <c r="B116" s="223"/>
      <c r="C116" s="405"/>
      <c r="D116" s="72" t="s">
        <v>228</v>
      </c>
      <c r="E116" s="224"/>
      <c r="F116" s="225" t="s">
        <v>229</v>
      </c>
      <c r="G116" s="224"/>
      <c r="H116" s="46" t="s">
        <v>230</v>
      </c>
      <c r="I116" s="226">
        <v>5960</v>
      </c>
      <c r="J116" s="46" t="s">
        <v>2</v>
      </c>
      <c r="K116" s="212">
        <f>G116*I116</f>
        <v>0</v>
      </c>
      <c r="L116" s="227"/>
      <c r="M116" s="66"/>
      <c r="N116" s="66"/>
      <c r="O116" s="66"/>
      <c r="P116" s="66"/>
      <c r="Q116" s="66"/>
      <c r="R116" s="66"/>
      <c r="S116" s="67"/>
      <c r="T116" s="227"/>
      <c r="U116" s="66"/>
      <c r="V116" s="66"/>
      <c r="W116" s="66"/>
      <c r="X116" s="66"/>
      <c r="Y116" s="66"/>
      <c r="Z116" s="66"/>
      <c r="AA116" s="67"/>
    </row>
    <row r="117" spans="2:27" ht="23.25" customHeight="1" thickBot="1">
      <c r="B117" s="223"/>
      <c r="C117" s="401" t="s">
        <v>231</v>
      </c>
      <c r="D117" s="402"/>
      <c r="E117" s="244"/>
      <c r="F117" s="245"/>
      <c r="G117" s="245"/>
      <c r="H117" s="241"/>
      <c r="I117" s="242"/>
      <c r="J117" s="241"/>
      <c r="K117" s="229">
        <f>SUM(K99:K116)</f>
        <v>0</v>
      </c>
      <c r="L117" s="250"/>
      <c r="M117" s="385"/>
      <c r="N117" s="385"/>
      <c r="O117" s="385"/>
      <c r="P117" s="385"/>
      <c r="Q117" s="385"/>
      <c r="R117" s="385"/>
      <c r="S117" s="386"/>
      <c r="T117" s="251"/>
      <c r="U117" s="385"/>
      <c r="V117" s="385"/>
      <c r="W117" s="385"/>
      <c r="X117" s="385"/>
      <c r="Y117" s="385"/>
      <c r="Z117" s="385"/>
      <c r="AA117" s="386"/>
    </row>
    <row r="118" spans="2:27" ht="18" customHeight="1">
      <c r="C118" s="232" t="s">
        <v>251</v>
      </c>
      <c r="D118" s="233"/>
      <c r="E118" s="234"/>
      <c r="F118" s="234"/>
      <c r="G118" s="234"/>
      <c r="H118" s="235"/>
      <c r="I118" s="236"/>
      <c r="J118" s="237"/>
      <c r="K118" s="238"/>
      <c r="L118" s="102"/>
      <c r="M118" s="110"/>
      <c r="N118" s="110"/>
      <c r="O118" s="110"/>
      <c r="P118" s="110"/>
      <c r="Q118" s="110"/>
      <c r="R118" s="110"/>
      <c r="S118" s="111"/>
      <c r="T118" s="103"/>
      <c r="U118" s="110"/>
      <c r="V118" s="110"/>
      <c r="W118" s="110"/>
      <c r="X118" s="110"/>
      <c r="Y118" s="110"/>
      <c r="Z118" s="110"/>
      <c r="AA118" s="63"/>
    </row>
    <row r="119" spans="2:27" ht="18" customHeight="1">
      <c r="C119" s="406"/>
      <c r="D119" s="32" t="s">
        <v>8</v>
      </c>
      <c r="E119" s="391"/>
      <c r="F119" s="391"/>
      <c r="G119" s="391"/>
      <c r="H119" s="9" t="s">
        <v>22</v>
      </c>
      <c r="I119" s="209">
        <v>11900</v>
      </c>
      <c r="J119" s="9" t="s">
        <v>2</v>
      </c>
      <c r="K119" s="210">
        <f>E119*I119</f>
        <v>0</v>
      </c>
      <c r="L119" s="221"/>
      <c r="M119" s="64"/>
      <c r="N119" s="64"/>
      <c r="O119" s="64"/>
      <c r="P119" s="64"/>
      <c r="Q119" s="64"/>
      <c r="R119" s="64"/>
      <c r="S119" s="65"/>
      <c r="T119" s="221"/>
      <c r="U119" s="64"/>
      <c r="V119" s="64"/>
      <c r="W119" s="64"/>
      <c r="X119" s="64"/>
      <c r="Y119" s="64"/>
      <c r="Z119" s="64"/>
      <c r="AA119" s="65"/>
    </row>
    <row r="120" spans="2:27" ht="18" customHeight="1">
      <c r="C120" s="406"/>
      <c r="D120" s="1" t="s">
        <v>10</v>
      </c>
      <c r="E120" s="391"/>
      <c r="F120" s="391"/>
      <c r="G120" s="391"/>
      <c r="H120" s="9" t="s">
        <v>22</v>
      </c>
      <c r="I120" s="209">
        <v>11900</v>
      </c>
      <c r="J120" s="9" t="s">
        <v>2</v>
      </c>
      <c r="K120" s="210">
        <f>E120*I120</f>
        <v>0</v>
      </c>
      <c r="L120" s="221"/>
      <c r="M120" s="64"/>
      <c r="N120" s="64"/>
      <c r="O120" s="64"/>
      <c r="P120" s="64"/>
      <c r="Q120" s="64"/>
      <c r="R120" s="64"/>
      <c r="S120" s="65"/>
      <c r="T120" s="221"/>
      <c r="U120" s="64"/>
      <c r="V120" s="64"/>
      <c r="W120" s="64"/>
      <c r="X120" s="64"/>
      <c r="Y120" s="64"/>
      <c r="Z120" s="64"/>
      <c r="AA120" s="65"/>
    </row>
    <row r="121" spans="2:27" ht="18" customHeight="1">
      <c r="C121" s="406"/>
      <c r="D121" s="1" t="s">
        <v>14</v>
      </c>
      <c r="E121" s="391"/>
      <c r="F121" s="391"/>
      <c r="G121" s="391"/>
      <c r="H121" s="9" t="s">
        <v>22</v>
      </c>
      <c r="I121" s="209">
        <v>11900</v>
      </c>
      <c r="J121" s="9" t="s">
        <v>2</v>
      </c>
      <c r="K121" s="210">
        <f>E121*I121</f>
        <v>0</v>
      </c>
      <c r="L121" s="221"/>
      <c r="M121" s="64"/>
      <c r="N121" s="64"/>
      <c r="O121" s="64"/>
      <c r="P121" s="64"/>
      <c r="Q121" s="64"/>
      <c r="R121" s="64"/>
      <c r="S121" s="65"/>
      <c r="T121" s="221"/>
      <c r="U121" s="64"/>
      <c r="V121" s="64"/>
      <c r="W121" s="64"/>
      <c r="X121" s="64"/>
      <c r="Y121" s="64"/>
      <c r="Z121" s="64"/>
      <c r="AA121" s="65"/>
    </row>
    <row r="122" spans="2:27" ht="18" customHeight="1" thickBot="1">
      <c r="C122" s="407"/>
      <c r="D122" s="33" t="s">
        <v>15</v>
      </c>
      <c r="E122" s="403"/>
      <c r="F122" s="403"/>
      <c r="G122" s="403"/>
      <c r="H122" s="46" t="s">
        <v>22</v>
      </c>
      <c r="I122" s="226">
        <v>11900</v>
      </c>
      <c r="J122" s="46" t="s">
        <v>2</v>
      </c>
      <c r="K122" s="212">
        <f>E122*I122</f>
        <v>0</v>
      </c>
      <c r="L122" s="227"/>
      <c r="M122" s="66"/>
      <c r="N122" s="66"/>
      <c r="O122" s="66"/>
      <c r="P122" s="66"/>
      <c r="Q122" s="66"/>
      <c r="R122" s="66"/>
      <c r="S122" s="67"/>
      <c r="T122" s="227"/>
      <c r="U122" s="66"/>
      <c r="V122" s="66"/>
      <c r="W122" s="66"/>
      <c r="X122" s="66"/>
      <c r="Y122" s="66"/>
      <c r="Z122" s="66"/>
      <c r="AA122" s="67"/>
    </row>
    <row r="123" spans="2:27" ht="21" customHeight="1" thickBot="1">
      <c r="C123" s="401" t="s">
        <v>231</v>
      </c>
      <c r="D123" s="402"/>
      <c r="E123" s="239"/>
      <c r="F123" s="240"/>
      <c r="G123" s="240"/>
      <c r="H123" s="246"/>
      <c r="I123" s="247"/>
      <c r="J123" s="241"/>
      <c r="K123" s="229">
        <f>SUM(K119:K122)</f>
        <v>0</v>
      </c>
      <c r="L123" s="252"/>
      <c r="T123" s="248"/>
      <c r="AA123" s="161"/>
    </row>
    <row r="124" spans="2:27" ht="13.8" thickBot="1"/>
    <row r="125" spans="2:27" ht="31.5" customHeight="1" thickBot="1">
      <c r="F125" s="387" t="s">
        <v>252</v>
      </c>
      <c r="G125" s="388"/>
      <c r="H125" s="388"/>
      <c r="I125" s="388"/>
      <c r="J125" s="389"/>
      <c r="K125" s="28">
        <f>SUM(K38,K44,K53,K82,K88,K117,K123,K97,K62)</f>
        <v>0</v>
      </c>
    </row>
  </sheetData>
  <mergeCells count="85">
    <mergeCell ref="E31:G31"/>
    <mergeCell ref="L9:S9"/>
    <mergeCell ref="E10:H10"/>
    <mergeCell ref="I10:J10"/>
    <mergeCell ref="A1:K1"/>
    <mergeCell ref="F3:G3"/>
    <mergeCell ref="H3:K3"/>
    <mergeCell ref="F4:G4"/>
    <mergeCell ref="H4:K4"/>
    <mergeCell ref="F5:G5"/>
    <mergeCell ref="H5:K5"/>
    <mergeCell ref="E7:J7"/>
    <mergeCell ref="C9:D10"/>
    <mergeCell ref="E9:H9"/>
    <mergeCell ref="I9:J9"/>
    <mergeCell ref="E23:G23"/>
    <mergeCell ref="E34:G34"/>
    <mergeCell ref="E36:G36"/>
    <mergeCell ref="C38:D38"/>
    <mergeCell ref="C40:C43"/>
    <mergeCell ref="E40:G40"/>
    <mergeCell ref="E41:G41"/>
    <mergeCell ref="E42:G42"/>
    <mergeCell ref="E43:G43"/>
    <mergeCell ref="C20:C37"/>
    <mergeCell ref="E22:G22"/>
    <mergeCell ref="E32:G32"/>
    <mergeCell ref="E33:G33"/>
    <mergeCell ref="E27:G27"/>
    <mergeCell ref="E28:G28"/>
    <mergeCell ref="E29:G29"/>
    <mergeCell ref="E30:G30"/>
    <mergeCell ref="C44:D44"/>
    <mergeCell ref="C45:G45"/>
    <mergeCell ref="C53:D53"/>
    <mergeCell ref="C64:C81"/>
    <mergeCell ref="E66:G66"/>
    <mergeCell ref="E67:G67"/>
    <mergeCell ref="E71:G71"/>
    <mergeCell ref="E72:G72"/>
    <mergeCell ref="E73:G73"/>
    <mergeCell ref="E74:G74"/>
    <mergeCell ref="E75:G75"/>
    <mergeCell ref="E76:G76"/>
    <mergeCell ref="E77:G77"/>
    <mergeCell ref="E78:G78"/>
    <mergeCell ref="E80:G80"/>
    <mergeCell ref="C82:D82"/>
    <mergeCell ref="C84:C87"/>
    <mergeCell ref="E84:G84"/>
    <mergeCell ref="E85:G85"/>
    <mergeCell ref="E86:G86"/>
    <mergeCell ref="E87:G87"/>
    <mergeCell ref="E121:G121"/>
    <mergeCell ref="E122:G122"/>
    <mergeCell ref="C88:D88"/>
    <mergeCell ref="C99:C116"/>
    <mergeCell ref="E101:G101"/>
    <mergeCell ref="E102:G102"/>
    <mergeCell ref="E106:G106"/>
    <mergeCell ref="E107:G107"/>
    <mergeCell ref="E108:G108"/>
    <mergeCell ref="E109:G109"/>
    <mergeCell ref="C117:D117"/>
    <mergeCell ref="C119:C122"/>
    <mergeCell ref="E119:G119"/>
    <mergeCell ref="E120:G120"/>
    <mergeCell ref="E110:G110"/>
    <mergeCell ref="E111:G111"/>
    <mergeCell ref="F125:J125"/>
    <mergeCell ref="E14:G14"/>
    <mergeCell ref="E15:G15"/>
    <mergeCell ref="E48:G48"/>
    <mergeCell ref="E49:G49"/>
    <mergeCell ref="E92:G92"/>
    <mergeCell ref="E93:G93"/>
    <mergeCell ref="E113:G113"/>
    <mergeCell ref="E115:G115"/>
    <mergeCell ref="E112:G112"/>
    <mergeCell ref="C39:K39"/>
    <mergeCell ref="C62:D62"/>
    <mergeCell ref="C89:K89"/>
    <mergeCell ref="C97:D97"/>
    <mergeCell ref="C98:K98"/>
    <mergeCell ref="C123:D123"/>
  </mergeCells>
  <phoneticPr fontId="28"/>
  <printOptions horizontalCentered="1"/>
  <pageMargins left="0.31496062992125984" right="0.31496062992125984" top="0.55118110236220474" bottom="0.15748031496062992" header="0.31496062992125984" footer="0.31496062992125984"/>
  <pageSetup paperSize="8" scale="58" fitToHeight="0" orientation="landscape" horizontalDpi="300" verticalDpi="300" r:id="rId1"/>
  <rowBreaks count="2" manualBreakCount="2">
    <brk id="44" max="26" man="1"/>
    <brk id="88" max="26" man="1"/>
  </rowBreaks>
  <colBreaks count="1" manualBreakCount="1">
    <brk id="1" max="124"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CE906-4FFA-4F78-AED9-40F6F526AA94}">
  <sheetPr>
    <pageSetUpPr fitToPage="1"/>
  </sheetPr>
  <dimension ref="A1:N119"/>
  <sheetViews>
    <sheetView view="pageBreakPreview" zoomScaleNormal="55" zoomScaleSheetLayoutView="100" workbookViewId="0">
      <selection activeCell="D22" sqref="D22"/>
    </sheetView>
  </sheetViews>
  <sheetFormatPr defaultRowHeight="13.2"/>
  <cols>
    <col min="2" max="2" width="25" customWidth="1"/>
    <col min="3" max="3" width="36.88671875" customWidth="1"/>
    <col min="4" max="4" width="29.88671875" bestFit="1" customWidth="1"/>
    <col min="6" max="6" width="10.6640625" style="99" customWidth="1"/>
    <col min="7" max="10" width="16.6640625" customWidth="1"/>
    <col min="11" max="13" width="11.77734375" customWidth="1"/>
    <col min="14" max="14" width="17.33203125" customWidth="1"/>
  </cols>
  <sheetData>
    <row r="1" spans="1:14" s="76" customFormat="1" ht="33.9" customHeight="1">
      <c r="A1" s="74" t="s">
        <v>259</v>
      </c>
      <c r="B1" s="74"/>
      <c r="C1" s="74"/>
      <c r="D1" s="74"/>
      <c r="E1" s="74"/>
      <c r="F1" s="91"/>
      <c r="G1" s="74"/>
      <c r="H1" s="74"/>
      <c r="I1" s="74"/>
      <c r="J1" s="74"/>
      <c r="K1" s="74"/>
      <c r="L1" s="75"/>
      <c r="M1" s="75"/>
      <c r="N1" s="75"/>
    </row>
    <row r="2" spans="1:14" s="76" customFormat="1" ht="22.5" customHeight="1">
      <c r="A2" s="514" t="s">
        <v>169</v>
      </c>
      <c r="B2" s="514"/>
      <c r="C2" s="514"/>
      <c r="D2" s="514"/>
      <c r="E2" s="514"/>
      <c r="F2" s="514"/>
      <c r="G2" s="514"/>
      <c r="H2" s="514"/>
      <c r="I2" s="168"/>
      <c r="J2" s="77"/>
      <c r="K2" s="77"/>
    </row>
    <row r="3" spans="1:14" s="76" customFormat="1" ht="22.5" customHeight="1">
      <c r="A3" s="77"/>
      <c r="B3" s="515" t="s">
        <v>260</v>
      </c>
      <c r="C3" s="515"/>
      <c r="D3" s="515"/>
      <c r="E3" s="515"/>
      <c r="F3" s="515"/>
      <c r="G3" s="515"/>
      <c r="H3" s="515"/>
      <c r="I3" s="169"/>
      <c r="J3" s="77"/>
      <c r="K3" s="77"/>
    </row>
    <row r="4" spans="1:14" s="76" customFormat="1" ht="19.2">
      <c r="B4" s="122" t="s">
        <v>160</v>
      </c>
      <c r="F4" s="93"/>
    </row>
    <row r="5" spans="1:14" s="76" customFormat="1" ht="19.2">
      <c r="B5" s="122" t="s">
        <v>170</v>
      </c>
      <c r="F5" s="93"/>
    </row>
    <row r="6" spans="1:14" s="76" customFormat="1" ht="19.2">
      <c r="B6" s="123" t="s">
        <v>261</v>
      </c>
      <c r="F6" s="93"/>
    </row>
    <row r="7" spans="1:14" s="76" customFormat="1" ht="19.2">
      <c r="B7" s="123" t="s">
        <v>171</v>
      </c>
      <c r="F7" s="93"/>
    </row>
    <row r="8" spans="1:14" s="76" customFormat="1">
      <c r="F8" s="93"/>
    </row>
    <row r="9" spans="1:14" s="76" customFormat="1" ht="30" customHeight="1">
      <c r="F9" s="93"/>
      <c r="G9" s="170"/>
      <c r="H9" s="171"/>
      <c r="I9" s="171"/>
      <c r="J9" s="171">
        <f>+SUBTOTAL(9,J13:J40)</f>
        <v>200</v>
      </c>
    </row>
    <row r="10" spans="1:14" s="76" customFormat="1" ht="20.100000000000001" customHeight="1">
      <c r="A10" s="516" t="s">
        <v>161</v>
      </c>
      <c r="B10" s="518" t="s">
        <v>172</v>
      </c>
      <c r="C10" s="521" t="s">
        <v>173</v>
      </c>
      <c r="D10" s="522" t="s">
        <v>80</v>
      </c>
      <c r="E10" s="89"/>
      <c r="F10" s="523" t="s">
        <v>174</v>
      </c>
      <c r="G10" s="526" t="s">
        <v>175</v>
      </c>
      <c r="H10" s="526"/>
      <c r="I10" s="526"/>
      <c r="J10" s="526"/>
      <c r="K10" s="527" t="s">
        <v>83</v>
      </c>
      <c r="L10" s="527" t="s">
        <v>85</v>
      </c>
      <c r="M10" s="527" t="s">
        <v>176</v>
      </c>
      <c r="N10" s="527"/>
    </row>
    <row r="11" spans="1:14" s="76" customFormat="1" ht="20.100000000000001" customHeight="1">
      <c r="A11" s="517"/>
      <c r="B11" s="519"/>
      <c r="C11" s="521"/>
      <c r="D11" s="522"/>
      <c r="E11" s="528" t="s">
        <v>177</v>
      </c>
      <c r="F11" s="524"/>
      <c r="G11" s="530" t="s">
        <v>178</v>
      </c>
      <c r="H11" s="531" t="s">
        <v>179</v>
      </c>
      <c r="I11" s="532" t="s">
        <v>262</v>
      </c>
      <c r="J11" s="530" t="s">
        <v>224</v>
      </c>
      <c r="K11" s="527"/>
      <c r="L11" s="527"/>
      <c r="M11" s="527" t="s">
        <v>162</v>
      </c>
      <c r="N11" s="527" t="s">
        <v>163</v>
      </c>
    </row>
    <row r="12" spans="1:14" s="76" customFormat="1" ht="34.5" customHeight="1">
      <c r="A12" s="517"/>
      <c r="B12" s="520"/>
      <c r="C12" s="521"/>
      <c r="D12" s="522"/>
      <c r="E12" s="529"/>
      <c r="F12" s="525"/>
      <c r="G12" s="530"/>
      <c r="H12" s="531"/>
      <c r="I12" s="533"/>
      <c r="J12" s="530"/>
      <c r="K12" s="527"/>
      <c r="L12" s="527"/>
      <c r="M12" s="527"/>
      <c r="N12" s="527"/>
    </row>
    <row r="13" spans="1:14" s="76" customFormat="1" ht="30" customHeight="1">
      <c r="A13" s="167" t="s">
        <v>180</v>
      </c>
      <c r="B13" s="157" t="s">
        <v>165</v>
      </c>
      <c r="C13" s="83" t="s">
        <v>70</v>
      </c>
      <c r="D13" s="79" t="s">
        <v>181</v>
      </c>
      <c r="E13" s="90">
        <v>60</v>
      </c>
      <c r="F13" s="104" t="s">
        <v>166</v>
      </c>
      <c r="G13" s="80">
        <v>1</v>
      </c>
      <c r="H13" s="82">
        <v>1</v>
      </c>
      <c r="I13" s="82">
        <v>600</v>
      </c>
      <c r="J13" s="172">
        <f>ROUNDDOWN((I13*1/3),0)</f>
        <v>200</v>
      </c>
      <c r="K13" s="80" t="s">
        <v>167</v>
      </c>
      <c r="L13" s="80" t="s">
        <v>167</v>
      </c>
      <c r="M13" s="80" t="s">
        <v>182</v>
      </c>
      <c r="N13" s="80" t="s">
        <v>168</v>
      </c>
    </row>
    <row r="14" spans="1:14" s="76" customFormat="1" ht="30" customHeight="1">
      <c r="A14" s="134"/>
      <c r="B14" s="134"/>
      <c r="C14" s="135"/>
      <c r="D14" s="136"/>
      <c r="E14" s="132"/>
      <c r="F14" s="133"/>
      <c r="G14" s="132"/>
      <c r="H14" s="136"/>
      <c r="I14" s="136"/>
      <c r="J14" s="173"/>
      <c r="K14" s="132"/>
      <c r="L14" s="136"/>
      <c r="M14" s="132"/>
      <c r="N14" s="132"/>
    </row>
    <row r="15" spans="1:14" s="76" customFormat="1" ht="27.9" customHeight="1">
      <c r="A15" s="137"/>
      <c r="B15" s="137"/>
      <c r="C15" s="138"/>
      <c r="D15" s="174">
        <f>+SUBTOTAL(3,D19:D31)</f>
        <v>0</v>
      </c>
      <c r="E15" s="141"/>
      <c r="F15" s="143"/>
      <c r="G15" s="141"/>
      <c r="H15" s="139"/>
      <c r="I15" s="139"/>
      <c r="J15" s="174">
        <f>+SUBTOTAL(9,J19:J31)</f>
        <v>0</v>
      </c>
      <c r="K15" s="141"/>
      <c r="L15" s="141"/>
      <c r="M15" s="141"/>
      <c r="N15" s="141"/>
    </row>
    <row r="16" spans="1:14" s="76" customFormat="1" ht="20.100000000000001" customHeight="1">
      <c r="A16" s="516" t="s">
        <v>161</v>
      </c>
      <c r="B16" s="518" t="s">
        <v>172</v>
      </c>
      <c r="C16" s="521" t="s">
        <v>173</v>
      </c>
      <c r="D16" s="522" t="s">
        <v>80</v>
      </c>
      <c r="E16" s="89"/>
      <c r="F16" s="523" t="s">
        <v>174</v>
      </c>
      <c r="G16" s="526" t="s">
        <v>175</v>
      </c>
      <c r="H16" s="526"/>
      <c r="I16" s="526"/>
      <c r="J16" s="526"/>
      <c r="K16" s="527" t="s">
        <v>83</v>
      </c>
      <c r="L16" s="527" t="s">
        <v>85</v>
      </c>
      <c r="M16" s="527" t="s">
        <v>176</v>
      </c>
      <c r="N16" s="527"/>
    </row>
    <row r="17" spans="1:14" s="76" customFormat="1" ht="20.100000000000001" customHeight="1">
      <c r="A17" s="517"/>
      <c r="B17" s="519"/>
      <c r="C17" s="521"/>
      <c r="D17" s="522"/>
      <c r="E17" s="528" t="s">
        <v>177</v>
      </c>
      <c r="F17" s="524"/>
      <c r="G17" s="530" t="s">
        <v>178</v>
      </c>
      <c r="H17" s="531" t="s">
        <v>179</v>
      </c>
      <c r="I17" s="532" t="s">
        <v>262</v>
      </c>
      <c r="J17" s="530" t="s">
        <v>224</v>
      </c>
      <c r="K17" s="527"/>
      <c r="L17" s="527"/>
      <c r="M17" s="527" t="s">
        <v>162</v>
      </c>
      <c r="N17" s="527" t="s">
        <v>163</v>
      </c>
    </row>
    <row r="18" spans="1:14" s="76" customFormat="1" ht="34.5" customHeight="1">
      <c r="A18" s="517"/>
      <c r="B18" s="520"/>
      <c r="C18" s="521"/>
      <c r="D18" s="522"/>
      <c r="E18" s="529"/>
      <c r="F18" s="525"/>
      <c r="G18" s="530"/>
      <c r="H18" s="531"/>
      <c r="I18" s="533"/>
      <c r="J18" s="530"/>
      <c r="K18" s="527"/>
      <c r="L18" s="527"/>
      <c r="M18" s="527"/>
      <c r="N18" s="527"/>
    </row>
    <row r="19" spans="1:14" s="76" customFormat="1" ht="27.9" customHeight="1">
      <c r="A19" s="78"/>
      <c r="B19" s="156"/>
      <c r="C19" s="83"/>
      <c r="D19" s="81"/>
      <c r="E19" s="90"/>
      <c r="F19" s="96"/>
      <c r="G19" s="80">
        <v>1</v>
      </c>
      <c r="H19" s="82"/>
      <c r="I19" s="82"/>
      <c r="J19" s="172">
        <f t="shared" ref="J19:J31" si="0">ROUNDDOWN((I19*1/3),0)</f>
        <v>0</v>
      </c>
      <c r="K19" s="80"/>
      <c r="L19" s="80"/>
      <c r="M19" s="80"/>
      <c r="N19" s="80"/>
    </row>
    <row r="20" spans="1:14" s="76" customFormat="1" ht="30" customHeight="1">
      <c r="A20" s="78"/>
      <c r="B20" s="156"/>
      <c r="C20" s="83"/>
      <c r="D20" s="79"/>
      <c r="E20" s="90"/>
      <c r="F20" s="104"/>
      <c r="G20" s="80">
        <v>1</v>
      </c>
      <c r="H20" s="82"/>
      <c r="I20" s="82"/>
      <c r="J20" s="172">
        <f t="shared" si="0"/>
        <v>0</v>
      </c>
      <c r="K20" s="80"/>
      <c r="L20" s="82"/>
      <c r="M20" s="80"/>
      <c r="N20" s="80"/>
    </row>
    <row r="21" spans="1:14" s="76" customFormat="1" ht="27.9" customHeight="1">
      <c r="A21" s="78"/>
      <c r="B21" s="156"/>
      <c r="C21" s="83"/>
      <c r="D21" s="81"/>
      <c r="E21" s="90"/>
      <c r="F21" s="104"/>
      <c r="G21" s="80">
        <v>1</v>
      </c>
      <c r="H21" s="82"/>
      <c r="I21" s="82"/>
      <c r="J21" s="172">
        <f t="shared" si="0"/>
        <v>0</v>
      </c>
      <c r="K21" s="80"/>
      <c r="L21" s="80"/>
      <c r="M21" s="80"/>
      <c r="N21" s="80"/>
    </row>
    <row r="22" spans="1:14" s="76" customFormat="1" ht="30" customHeight="1">
      <c r="A22" s="78"/>
      <c r="B22" s="156"/>
      <c r="C22" s="83"/>
      <c r="D22" s="79"/>
      <c r="E22" s="90"/>
      <c r="F22" s="104"/>
      <c r="G22" s="80">
        <v>1</v>
      </c>
      <c r="H22" s="82"/>
      <c r="I22" s="82"/>
      <c r="J22" s="172">
        <f t="shared" si="0"/>
        <v>0</v>
      </c>
      <c r="K22" s="80"/>
      <c r="L22" s="82"/>
      <c r="M22" s="80"/>
      <c r="N22" s="80"/>
    </row>
    <row r="23" spans="1:14" s="76" customFormat="1" ht="27.9" customHeight="1">
      <c r="A23" s="78"/>
      <c r="B23" s="156"/>
      <c r="C23" s="83"/>
      <c r="D23" s="81"/>
      <c r="E23" s="90"/>
      <c r="F23" s="104"/>
      <c r="G23" s="80">
        <v>1</v>
      </c>
      <c r="H23" s="82"/>
      <c r="I23" s="82"/>
      <c r="J23" s="172">
        <f t="shared" si="0"/>
        <v>0</v>
      </c>
      <c r="K23" s="80"/>
      <c r="L23" s="80"/>
      <c r="M23" s="80"/>
      <c r="N23" s="80"/>
    </row>
    <row r="24" spans="1:14" s="76" customFormat="1" ht="27.9" customHeight="1">
      <c r="A24" s="78"/>
      <c r="B24" s="156"/>
      <c r="C24" s="83"/>
      <c r="D24" s="81"/>
      <c r="E24" s="90"/>
      <c r="F24" s="96"/>
      <c r="G24" s="80">
        <v>1</v>
      </c>
      <c r="H24" s="82"/>
      <c r="I24" s="82"/>
      <c r="J24" s="172">
        <f t="shared" si="0"/>
        <v>0</v>
      </c>
      <c r="K24" s="80"/>
      <c r="L24" s="80"/>
      <c r="M24" s="80"/>
      <c r="N24" s="80"/>
    </row>
    <row r="25" spans="1:14" s="76" customFormat="1" ht="30" customHeight="1">
      <c r="A25" s="78"/>
      <c r="B25" s="156"/>
      <c r="C25" s="83"/>
      <c r="D25" s="79"/>
      <c r="E25" s="90"/>
      <c r="F25" s="104"/>
      <c r="G25" s="80">
        <v>1</v>
      </c>
      <c r="H25" s="82"/>
      <c r="I25" s="82"/>
      <c r="J25" s="172">
        <f t="shared" si="0"/>
        <v>0</v>
      </c>
      <c r="K25" s="80"/>
      <c r="L25" s="82"/>
      <c r="M25" s="80"/>
      <c r="N25" s="80"/>
    </row>
    <row r="26" spans="1:14" s="76" customFormat="1" ht="30" customHeight="1">
      <c r="A26" s="78"/>
      <c r="B26" s="156"/>
      <c r="C26" s="83"/>
      <c r="D26" s="79"/>
      <c r="E26" s="90"/>
      <c r="F26" s="104"/>
      <c r="G26" s="80">
        <v>1</v>
      </c>
      <c r="H26" s="82"/>
      <c r="I26" s="82"/>
      <c r="J26" s="172">
        <f t="shared" si="0"/>
        <v>0</v>
      </c>
      <c r="K26" s="80"/>
      <c r="L26" s="82"/>
      <c r="M26" s="80"/>
      <c r="N26" s="80"/>
    </row>
    <row r="27" spans="1:14" s="76" customFormat="1" ht="27.9" customHeight="1">
      <c r="A27" s="78"/>
      <c r="B27" s="156"/>
      <c r="C27" s="83"/>
      <c r="D27" s="81"/>
      <c r="E27" s="90"/>
      <c r="F27" s="104"/>
      <c r="G27" s="80">
        <v>1</v>
      </c>
      <c r="H27" s="82"/>
      <c r="I27" s="82"/>
      <c r="J27" s="172">
        <f t="shared" si="0"/>
        <v>0</v>
      </c>
      <c r="K27" s="80"/>
      <c r="L27" s="80"/>
      <c r="M27" s="80"/>
      <c r="N27" s="80"/>
    </row>
    <row r="28" spans="1:14" s="76" customFormat="1" ht="27.9" customHeight="1">
      <c r="A28" s="78"/>
      <c r="B28" s="156"/>
      <c r="C28" s="83"/>
      <c r="D28" s="81"/>
      <c r="E28" s="90"/>
      <c r="F28" s="96"/>
      <c r="G28" s="80">
        <v>1</v>
      </c>
      <c r="H28" s="82"/>
      <c r="I28" s="82"/>
      <c r="J28" s="172">
        <f t="shared" si="0"/>
        <v>0</v>
      </c>
      <c r="K28" s="80"/>
      <c r="L28" s="80"/>
      <c r="M28" s="80"/>
      <c r="N28" s="80"/>
    </row>
    <row r="29" spans="1:14" s="76" customFormat="1" ht="30" customHeight="1">
      <c r="A29" s="78"/>
      <c r="B29" s="156"/>
      <c r="C29" s="83"/>
      <c r="D29" s="79"/>
      <c r="E29" s="90"/>
      <c r="F29" s="104"/>
      <c r="G29" s="80">
        <v>1</v>
      </c>
      <c r="H29" s="82"/>
      <c r="I29" s="82"/>
      <c r="J29" s="172">
        <f t="shared" si="0"/>
        <v>0</v>
      </c>
      <c r="K29" s="80"/>
      <c r="L29" s="82"/>
      <c r="M29" s="80"/>
      <c r="N29" s="80"/>
    </row>
    <row r="30" spans="1:14" s="76" customFormat="1" ht="27.9" customHeight="1">
      <c r="A30" s="78"/>
      <c r="B30" s="156"/>
      <c r="C30" s="83"/>
      <c r="D30" s="81"/>
      <c r="E30" s="90"/>
      <c r="F30" s="104"/>
      <c r="G30" s="80">
        <v>1</v>
      </c>
      <c r="H30" s="82"/>
      <c r="I30" s="82"/>
      <c r="J30" s="172">
        <f t="shared" si="0"/>
        <v>0</v>
      </c>
      <c r="K30" s="80"/>
      <c r="L30" s="80"/>
      <c r="M30" s="80"/>
      <c r="N30" s="80"/>
    </row>
    <row r="31" spans="1:14" s="76" customFormat="1" ht="30" customHeight="1">
      <c r="A31" s="78"/>
      <c r="B31" s="156"/>
      <c r="C31" s="83"/>
      <c r="D31" s="79"/>
      <c r="E31" s="90"/>
      <c r="F31" s="104"/>
      <c r="G31" s="80">
        <v>1</v>
      </c>
      <c r="H31" s="82"/>
      <c r="I31" s="82"/>
      <c r="J31" s="172">
        <f t="shared" si="0"/>
        <v>0</v>
      </c>
      <c r="K31" s="80"/>
      <c r="L31" s="82"/>
      <c r="M31" s="80"/>
      <c r="N31" s="80"/>
    </row>
    <row r="32" spans="1:14">
      <c r="F32" s="105"/>
    </row>
    <row r="33" spans="3:6">
      <c r="F33" s="105"/>
    </row>
    <row r="34" spans="3:6">
      <c r="F34" s="105"/>
    </row>
    <row r="35" spans="3:6">
      <c r="F35" s="105"/>
    </row>
    <row r="36" spans="3:6">
      <c r="F36" s="105"/>
    </row>
    <row r="37" spans="3:6">
      <c r="F37" s="105"/>
    </row>
    <row r="38" spans="3:6">
      <c r="F38" s="105"/>
    </row>
    <row r="39" spans="3:6">
      <c r="F39" s="105"/>
    </row>
    <row r="40" spans="3:6">
      <c r="F40" s="105"/>
    </row>
    <row r="42" spans="3:6" s="10" customFormat="1">
      <c r="C42" s="88" t="s">
        <v>183</v>
      </c>
      <c r="F42" s="99"/>
    </row>
    <row r="43" spans="3:6">
      <c r="C43" s="87" t="s">
        <v>70</v>
      </c>
    </row>
    <row r="44" spans="3:6">
      <c r="C44" s="87" t="s">
        <v>72</v>
      </c>
    </row>
    <row r="45" spans="3:6">
      <c r="C45" s="87" t="s">
        <v>105</v>
      </c>
    </row>
    <row r="46" spans="3:6">
      <c r="C46" s="87" t="s">
        <v>75</v>
      </c>
    </row>
    <row r="47" spans="3:6">
      <c r="C47" s="87" t="s">
        <v>90</v>
      </c>
    </row>
    <row r="48" spans="3:6">
      <c r="C48" s="87" t="s">
        <v>106</v>
      </c>
    </row>
    <row r="49" spans="3:3">
      <c r="C49" s="87" t="s">
        <v>107</v>
      </c>
    </row>
    <row r="50" spans="3:3">
      <c r="C50" s="87" t="s">
        <v>131</v>
      </c>
    </row>
    <row r="51" spans="3:3">
      <c r="C51" s="87" t="s">
        <v>132</v>
      </c>
    </row>
    <row r="52" spans="3:3">
      <c r="C52" s="87" t="s">
        <v>67</v>
      </c>
    </row>
    <row r="53" spans="3:3">
      <c r="C53" s="87" t="s">
        <v>4</v>
      </c>
    </row>
    <row r="54" spans="3:3">
      <c r="C54" s="87" t="s">
        <v>108</v>
      </c>
    </row>
    <row r="55" spans="3:3">
      <c r="C55" s="87" t="s">
        <v>100</v>
      </c>
    </row>
    <row r="56" spans="3:3">
      <c r="C56" s="87" t="s">
        <v>109</v>
      </c>
    </row>
    <row r="57" spans="3:3">
      <c r="C57" s="87" t="s">
        <v>8</v>
      </c>
    </row>
    <row r="58" spans="3:3">
      <c r="C58" s="87" t="s">
        <v>10</v>
      </c>
    </row>
    <row r="59" spans="3:3">
      <c r="C59" s="87" t="s">
        <v>14</v>
      </c>
    </row>
    <row r="60" spans="3:3">
      <c r="C60" s="87" t="s">
        <v>110</v>
      </c>
    </row>
    <row r="61" spans="3:3">
      <c r="C61" s="87" t="s">
        <v>111</v>
      </c>
    </row>
    <row r="62" spans="3:3">
      <c r="C62" s="87" t="s">
        <v>131</v>
      </c>
    </row>
    <row r="63" spans="3:3">
      <c r="C63" s="87" t="s">
        <v>133</v>
      </c>
    </row>
    <row r="64" spans="3:3">
      <c r="C64" s="142" t="s">
        <v>112</v>
      </c>
    </row>
    <row r="107" spans="5:5">
      <c r="E107" t="s">
        <v>184</v>
      </c>
    </row>
    <row r="119" spans="5:5">
      <c r="E119" t="s">
        <v>185</v>
      </c>
    </row>
  </sheetData>
  <mergeCells count="34">
    <mergeCell ref="K16:K18"/>
    <mergeCell ref="L16:L18"/>
    <mergeCell ref="M16:N16"/>
    <mergeCell ref="E17:E18"/>
    <mergeCell ref="G17:G18"/>
    <mergeCell ref="H17:H18"/>
    <mergeCell ref="I17:I18"/>
    <mergeCell ref="J17:J18"/>
    <mergeCell ref="M17:M18"/>
    <mergeCell ref="N17:N18"/>
    <mergeCell ref="G16:J16"/>
    <mergeCell ref="A16:A18"/>
    <mergeCell ref="B16:B18"/>
    <mergeCell ref="C16:C18"/>
    <mergeCell ref="D16:D18"/>
    <mergeCell ref="F16:F18"/>
    <mergeCell ref="K10:K12"/>
    <mergeCell ref="L10:L12"/>
    <mergeCell ref="M10:N10"/>
    <mergeCell ref="E11:E12"/>
    <mergeCell ref="G11:G12"/>
    <mergeCell ref="H11:H12"/>
    <mergeCell ref="I11:I12"/>
    <mergeCell ref="J11:J12"/>
    <mergeCell ref="M11:M12"/>
    <mergeCell ref="N11:N12"/>
    <mergeCell ref="A2:H2"/>
    <mergeCell ref="B3:H3"/>
    <mergeCell ref="A10:A12"/>
    <mergeCell ref="B10:B12"/>
    <mergeCell ref="C10:C12"/>
    <mergeCell ref="D10:D12"/>
    <mergeCell ref="F10:F12"/>
    <mergeCell ref="G10:J10"/>
  </mergeCells>
  <phoneticPr fontId="25"/>
  <dataValidations count="1">
    <dataValidation type="list" allowBlank="1" showInputMessage="1" showErrorMessage="1" sqref="C19:C31 C13:C15" xr:uid="{6A15184F-3E6B-4E0B-BF6C-9C7FFC07B7FA}">
      <formula1>$C$43:$C$63</formula1>
    </dataValidation>
  </dataValidations>
  <printOptions horizontalCentered="1"/>
  <pageMargins left="0.31496062992125984" right="0.31496062992125984" top="0.55118110236220474" bottom="0.15748031496062992" header="0.31496062992125984" footer="0.31496062992125984"/>
  <pageSetup paperSize="9" scale="6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862BE-6EC4-4CAC-B410-68E06EB1EA57}">
  <sheetPr>
    <pageSetUpPr fitToPage="1"/>
  </sheetPr>
  <dimension ref="A1:U71"/>
  <sheetViews>
    <sheetView view="pageBreakPreview" topLeftCell="A8" zoomScaleNormal="55" zoomScaleSheetLayoutView="100" workbookViewId="0">
      <selection activeCell="H16" sqref="H16:H17"/>
    </sheetView>
  </sheetViews>
  <sheetFormatPr defaultRowHeight="13.2"/>
  <cols>
    <col min="2" max="2" width="25" customWidth="1"/>
    <col min="3" max="3" width="36.88671875" customWidth="1"/>
    <col min="4" max="4" width="29.88671875" bestFit="1" customWidth="1"/>
    <col min="6" max="6" width="10.6640625" style="99" customWidth="1"/>
    <col min="7" max="17" width="14.109375" customWidth="1"/>
    <col min="18" max="20" width="11.77734375" customWidth="1"/>
    <col min="21" max="21" width="17.33203125" customWidth="1"/>
  </cols>
  <sheetData>
    <row r="1" spans="1:21" s="76" customFormat="1" ht="33.9" customHeight="1">
      <c r="A1" s="74" t="s">
        <v>263</v>
      </c>
      <c r="B1" s="74"/>
      <c r="C1" s="74"/>
      <c r="D1" s="74"/>
      <c r="E1" s="74"/>
      <c r="F1" s="91"/>
      <c r="G1" s="74"/>
      <c r="H1" s="74"/>
      <c r="I1" s="74"/>
      <c r="J1" s="74"/>
      <c r="K1" s="74"/>
      <c r="L1" s="74"/>
      <c r="M1" s="74"/>
      <c r="N1" s="74"/>
      <c r="O1" s="74"/>
      <c r="P1" s="74"/>
      <c r="Q1" s="74"/>
      <c r="R1" s="74"/>
      <c r="S1" s="75"/>
      <c r="T1" s="75"/>
      <c r="U1" s="75"/>
    </row>
    <row r="2" spans="1:21" s="76" customFormat="1" ht="22.5" customHeight="1">
      <c r="A2" s="514" t="s">
        <v>186</v>
      </c>
      <c r="B2" s="514"/>
      <c r="C2" s="514"/>
      <c r="D2" s="514"/>
      <c r="E2" s="514"/>
      <c r="F2" s="514"/>
      <c r="G2" s="77"/>
      <c r="H2" s="77"/>
      <c r="I2" s="77"/>
      <c r="J2" s="77"/>
      <c r="K2" s="77"/>
      <c r="L2" s="77"/>
      <c r="M2" s="77"/>
      <c r="N2" s="77"/>
      <c r="O2" s="77"/>
      <c r="P2" s="77"/>
      <c r="Q2" s="77"/>
      <c r="R2" s="77"/>
    </row>
    <row r="3" spans="1:21" s="76" customFormat="1" ht="22.5" customHeight="1">
      <c r="A3" s="77"/>
      <c r="B3" s="169" t="s">
        <v>264</v>
      </c>
      <c r="C3" s="77"/>
      <c r="D3" s="77"/>
      <c r="E3" s="77"/>
      <c r="F3" s="77"/>
      <c r="G3" s="77"/>
      <c r="H3" s="77"/>
      <c r="I3" s="77"/>
      <c r="J3" s="77"/>
      <c r="K3" s="77"/>
      <c r="L3" s="77"/>
      <c r="M3" s="77"/>
      <c r="N3" s="77"/>
      <c r="O3" s="77"/>
      <c r="P3" s="77"/>
      <c r="Q3" s="77"/>
      <c r="R3" s="77"/>
    </row>
    <row r="4" spans="1:21" s="76" customFormat="1" ht="19.2">
      <c r="B4" s="122" t="s">
        <v>160</v>
      </c>
      <c r="F4" s="93"/>
    </row>
    <row r="5" spans="1:21" s="76" customFormat="1" ht="19.2">
      <c r="B5" s="122" t="s">
        <v>187</v>
      </c>
      <c r="F5" s="93"/>
    </row>
    <row r="6" spans="1:21" s="76" customFormat="1" ht="19.2">
      <c r="B6" s="122" t="s">
        <v>188</v>
      </c>
      <c r="F6" s="93"/>
    </row>
    <row r="7" spans="1:21" s="76" customFormat="1" ht="19.2">
      <c r="B7" s="122" t="s">
        <v>189</v>
      </c>
      <c r="F7" s="93"/>
    </row>
    <row r="8" spans="1:21" s="76" customFormat="1" ht="19.2">
      <c r="B8" s="122" t="s">
        <v>190</v>
      </c>
      <c r="F8" s="93"/>
    </row>
    <row r="9" spans="1:21" s="76" customFormat="1" ht="19.2">
      <c r="B9" s="122" t="s">
        <v>191</v>
      </c>
      <c r="F9" s="93"/>
    </row>
    <row r="10" spans="1:21" s="76" customFormat="1" ht="19.2">
      <c r="B10" s="122" t="s">
        <v>192</v>
      </c>
      <c r="F10" s="93"/>
    </row>
    <row r="11" spans="1:21" s="76" customFormat="1" ht="19.2">
      <c r="B11" s="123" t="s">
        <v>193</v>
      </c>
      <c r="F11" s="93"/>
    </row>
    <row r="12" spans="1:21" s="76" customFormat="1" ht="19.2">
      <c r="B12" s="123" t="s">
        <v>194</v>
      </c>
      <c r="F12" s="93"/>
    </row>
    <row r="13" spans="1:21" s="76" customFormat="1">
      <c r="F13" s="93"/>
    </row>
    <row r="14" spans="1:21" s="76" customFormat="1" ht="30" customHeight="1" thickBot="1">
      <c r="F14" s="93"/>
      <c r="G14" s="170"/>
      <c r="H14" s="170"/>
      <c r="I14" s="170"/>
      <c r="J14" s="171">
        <f>+SUBTOTAL(9,J18:J49)</f>
        <v>666</v>
      </c>
      <c r="K14" s="170"/>
      <c r="L14" s="170"/>
      <c r="M14" s="170"/>
      <c r="N14" s="171">
        <f>+SUBTOTAL(9,N18:N49)</f>
        <v>0</v>
      </c>
      <c r="O14" s="170"/>
      <c r="P14" s="170"/>
      <c r="Q14" s="171">
        <f>+SUBTOTAL(9,Q18:Q49)</f>
        <v>1000</v>
      </c>
    </row>
    <row r="15" spans="1:21" s="76" customFormat="1" ht="20.100000000000001" customHeight="1">
      <c r="A15" s="516" t="s">
        <v>161</v>
      </c>
      <c r="B15" s="518" t="s">
        <v>79</v>
      </c>
      <c r="C15" s="521" t="s">
        <v>173</v>
      </c>
      <c r="D15" s="522" t="s">
        <v>80</v>
      </c>
      <c r="E15" s="89"/>
      <c r="F15" s="534" t="s">
        <v>174</v>
      </c>
      <c r="G15" s="540" t="s">
        <v>195</v>
      </c>
      <c r="H15" s="541"/>
      <c r="I15" s="541"/>
      <c r="J15" s="542"/>
      <c r="K15" s="540" t="s">
        <v>196</v>
      </c>
      <c r="L15" s="541"/>
      <c r="M15" s="541"/>
      <c r="N15" s="542"/>
      <c r="O15" s="540" t="s">
        <v>197</v>
      </c>
      <c r="P15" s="541"/>
      <c r="Q15" s="542"/>
      <c r="R15" s="543" t="s">
        <v>83</v>
      </c>
      <c r="S15" s="527" t="s">
        <v>85</v>
      </c>
      <c r="T15" s="527" t="s">
        <v>176</v>
      </c>
      <c r="U15" s="527"/>
    </row>
    <row r="16" spans="1:21" s="76" customFormat="1" ht="20.100000000000001" customHeight="1">
      <c r="A16" s="517"/>
      <c r="B16" s="519"/>
      <c r="C16" s="521"/>
      <c r="D16" s="522"/>
      <c r="E16" s="528" t="s">
        <v>177</v>
      </c>
      <c r="F16" s="535"/>
      <c r="G16" s="537" t="s">
        <v>198</v>
      </c>
      <c r="H16" s="530" t="s">
        <v>265</v>
      </c>
      <c r="I16" s="532" t="s">
        <v>199</v>
      </c>
      <c r="J16" s="539" t="s">
        <v>225</v>
      </c>
      <c r="K16" s="537" t="s">
        <v>200</v>
      </c>
      <c r="L16" s="530" t="s">
        <v>266</v>
      </c>
      <c r="M16" s="532" t="s">
        <v>201</v>
      </c>
      <c r="N16" s="539" t="s">
        <v>226</v>
      </c>
      <c r="O16" s="537" t="s">
        <v>202</v>
      </c>
      <c r="P16" s="532" t="s">
        <v>203</v>
      </c>
      <c r="Q16" s="539" t="s">
        <v>227</v>
      </c>
      <c r="R16" s="543"/>
      <c r="S16" s="527"/>
      <c r="T16" s="527" t="s">
        <v>162</v>
      </c>
      <c r="U16" s="527" t="s">
        <v>163</v>
      </c>
    </row>
    <row r="17" spans="1:21" s="76" customFormat="1" ht="34.5" customHeight="1">
      <c r="A17" s="517"/>
      <c r="B17" s="520"/>
      <c r="C17" s="521"/>
      <c r="D17" s="522"/>
      <c r="E17" s="529"/>
      <c r="F17" s="536"/>
      <c r="G17" s="537"/>
      <c r="H17" s="530"/>
      <c r="I17" s="538"/>
      <c r="J17" s="539"/>
      <c r="K17" s="537"/>
      <c r="L17" s="530"/>
      <c r="M17" s="538"/>
      <c r="N17" s="539"/>
      <c r="O17" s="537"/>
      <c r="P17" s="538"/>
      <c r="Q17" s="539"/>
      <c r="R17" s="543"/>
      <c r="S17" s="527"/>
      <c r="T17" s="527"/>
      <c r="U17" s="527"/>
    </row>
    <row r="18" spans="1:21" s="76" customFormat="1" ht="30" customHeight="1">
      <c r="A18" s="167" t="s">
        <v>180</v>
      </c>
      <c r="B18" s="157" t="s">
        <v>165</v>
      </c>
      <c r="C18" s="83" t="s">
        <v>70</v>
      </c>
      <c r="D18" s="79" t="s">
        <v>181</v>
      </c>
      <c r="E18" s="90">
        <v>60</v>
      </c>
      <c r="F18" s="175" t="s">
        <v>166</v>
      </c>
      <c r="G18" s="176">
        <v>2</v>
      </c>
      <c r="H18" s="177">
        <f>ROUNDDOWN((G18*1340*1/3),0)</f>
        <v>893</v>
      </c>
      <c r="I18" s="178">
        <v>2000</v>
      </c>
      <c r="J18" s="179">
        <f>ROUNDDOWN((I18*1/3),0)</f>
        <v>666</v>
      </c>
      <c r="K18" s="176"/>
      <c r="L18" s="177">
        <f>ROUNDDOWN((K18*7990*1/3),0)</f>
        <v>0</v>
      </c>
      <c r="M18" s="178"/>
      <c r="N18" s="179">
        <f>ROUNDDOWN((M18*1/3),0)</f>
        <v>0</v>
      </c>
      <c r="O18" s="180">
        <f>ROUNDDOWN((4670*1/3),0)</f>
        <v>1556</v>
      </c>
      <c r="P18" s="178"/>
      <c r="Q18" s="179">
        <f>ROUNDDOWN((P18*2/3),0)</f>
        <v>0</v>
      </c>
      <c r="R18" s="181" t="s">
        <v>167</v>
      </c>
      <c r="S18" s="80" t="s">
        <v>167</v>
      </c>
      <c r="T18" s="80" t="s">
        <v>182</v>
      </c>
      <c r="U18" s="80" t="s">
        <v>168</v>
      </c>
    </row>
    <row r="19" spans="1:21" s="76" customFormat="1" ht="30" customHeight="1" thickBot="1">
      <c r="A19" s="167" t="s">
        <v>204</v>
      </c>
      <c r="B19" s="157" t="s">
        <v>165</v>
      </c>
      <c r="C19" s="83" t="s">
        <v>70</v>
      </c>
      <c r="D19" s="79" t="s">
        <v>181</v>
      </c>
      <c r="E19" s="90">
        <v>60</v>
      </c>
      <c r="F19" s="175" t="s">
        <v>166</v>
      </c>
      <c r="G19" s="182"/>
      <c r="H19" s="183">
        <f>ROUNDDOWN((G19*1180*2/3),0)</f>
        <v>0</v>
      </c>
      <c r="I19" s="184"/>
      <c r="J19" s="185">
        <f>ROUNDDOWN((I19*2/3),0)</f>
        <v>0</v>
      </c>
      <c r="K19" s="182"/>
      <c r="L19" s="183">
        <f>ROUNDDOWN((K19*7070*2/3),0)</f>
        <v>0</v>
      </c>
      <c r="M19" s="184"/>
      <c r="N19" s="185">
        <f>ROUNDDOWN((M19*1/3),0)</f>
        <v>0</v>
      </c>
      <c r="O19" s="186">
        <f>ROUNDDOWN((4670*1/3),0)</f>
        <v>1556</v>
      </c>
      <c r="P19" s="184">
        <v>3000</v>
      </c>
      <c r="Q19" s="185">
        <f>ROUNDDOWN((P19*1/3),0)</f>
        <v>1000</v>
      </c>
      <c r="R19" s="181" t="s">
        <v>167</v>
      </c>
      <c r="S19" s="80" t="s">
        <v>167</v>
      </c>
      <c r="T19" s="80" t="s">
        <v>182</v>
      </c>
      <c r="U19" s="80" t="s">
        <v>168</v>
      </c>
    </row>
    <row r="20" spans="1:21" s="76" customFormat="1" ht="30" customHeight="1">
      <c r="A20" s="134"/>
      <c r="B20" s="134"/>
      <c r="C20" s="135"/>
      <c r="D20" s="136"/>
      <c r="E20" s="132"/>
      <c r="F20" s="133"/>
      <c r="G20" s="140"/>
      <c r="H20" s="187"/>
      <c r="I20" s="187"/>
      <c r="J20" s="188"/>
      <c r="K20" s="140"/>
      <c r="L20" s="187"/>
      <c r="M20" s="187"/>
      <c r="N20" s="188"/>
      <c r="O20" s="187"/>
      <c r="P20" s="187"/>
      <c r="Q20" s="188"/>
      <c r="R20" s="132"/>
      <c r="S20" s="136"/>
      <c r="T20" s="132"/>
      <c r="U20" s="132"/>
    </row>
    <row r="21" spans="1:21" s="76" customFormat="1" ht="30" customHeight="1">
      <c r="A21" s="137"/>
      <c r="B21" s="137"/>
      <c r="C21" s="138"/>
      <c r="D21" s="174">
        <f>+SUBTOTAL(3,D25:D40)</f>
        <v>0</v>
      </c>
      <c r="E21" s="140"/>
      <c r="F21" s="105"/>
      <c r="G21" s="174">
        <f>+SUBTOTAL(9,G25:G40)</f>
        <v>0</v>
      </c>
      <c r="H21" s="189"/>
      <c r="I21" s="189"/>
      <c r="J21" s="174">
        <f>+SUBTOTAL(9,J25:J40)</f>
        <v>0</v>
      </c>
      <c r="K21" s="174">
        <f>+SUBTOTAL(9,K25:K40)</f>
        <v>0</v>
      </c>
      <c r="L21" s="189"/>
      <c r="M21" s="189"/>
      <c r="N21" s="174">
        <f>+SUBTOTAL(9,N25:N40)</f>
        <v>0</v>
      </c>
      <c r="O21" s="174">
        <f>+SUBTOTAL(3,Q25:Q40)</f>
        <v>16</v>
      </c>
      <c r="P21" s="174"/>
      <c r="Q21" s="174">
        <f>+SUBTOTAL(9,Q25:Q40)</f>
        <v>0</v>
      </c>
      <c r="R21" s="141"/>
      <c r="S21" s="139"/>
      <c r="T21" s="141"/>
      <c r="U21" s="141"/>
    </row>
    <row r="22" spans="1:21" s="76" customFormat="1" ht="20.100000000000001" customHeight="1">
      <c r="A22" s="516" t="s">
        <v>161</v>
      </c>
      <c r="B22" s="518" t="s">
        <v>79</v>
      </c>
      <c r="C22" s="521" t="s">
        <v>173</v>
      </c>
      <c r="D22" s="522" t="s">
        <v>80</v>
      </c>
      <c r="E22" s="89"/>
      <c r="F22" s="523" t="s">
        <v>174</v>
      </c>
      <c r="G22" s="544" t="s">
        <v>195</v>
      </c>
      <c r="H22" s="545"/>
      <c r="I22" s="545"/>
      <c r="J22" s="546"/>
      <c r="K22" s="544" t="s">
        <v>196</v>
      </c>
      <c r="L22" s="545"/>
      <c r="M22" s="545"/>
      <c r="N22" s="546"/>
      <c r="O22" s="545" t="s">
        <v>197</v>
      </c>
      <c r="P22" s="545"/>
      <c r="Q22" s="546"/>
      <c r="R22" s="527" t="s">
        <v>83</v>
      </c>
      <c r="S22" s="527" t="s">
        <v>85</v>
      </c>
      <c r="T22" s="527" t="s">
        <v>176</v>
      </c>
      <c r="U22" s="527"/>
    </row>
    <row r="23" spans="1:21" s="76" customFormat="1" ht="20.100000000000001" customHeight="1">
      <c r="A23" s="517"/>
      <c r="B23" s="519"/>
      <c r="C23" s="521"/>
      <c r="D23" s="522"/>
      <c r="E23" s="528" t="s">
        <v>177</v>
      </c>
      <c r="F23" s="524"/>
      <c r="G23" s="537" t="s">
        <v>198</v>
      </c>
      <c r="H23" s="530" t="s">
        <v>265</v>
      </c>
      <c r="I23" s="532" t="s">
        <v>199</v>
      </c>
      <c r="J23" s="539" t="s">
        <v>225</v>
      </c>
      <c r="K23" s="537" t="s">
        <v>200</v>
      </c>
      <c r="L23" s="530" t="s">
        <v>266</v>
      </c>
      <c r="M23" s="532" t="s">
        <v>201</v>
      </c>
      <c r="N23" s="539" t="s">
        <v>226</v>
      </c>
      <c r="O23" s="537" t="s">
        <v>202</v>
      </c>
      <c r="P23" s="532" t="s">
        <v>203</v>
      </c>
      <c r="Q23" s="539" t="s">
        <v>227</v>
      </c>
      <c r="R23" s="527"/>
      <c r="S23" s="527"/>
      <c r="T23" s="527" t="s">
        <v>162</v>
      </c>
      <c r="U23" s="527" t="s">
        <v>163</v>
      </c>
    </row>
    <row r="24" spans="1:21" s="76" customFormat="1" ht="34.5" customHeight="1">
      <c r="A24" s="517"/>
      <c r="B24" s="520"/>
      <c r="C24" s="521"/>
      <c r="D24" s="522"/>
      <c r="E24" s="529"/>
      <c r="F24" s="525"/>
      <c r="G24" s="537"/>
      <c r="H24" s="530"/>
      <c r="I24" s="538"/>
      <c r="J24" s="539"/>
      <c r="K24" s="537"/>
      <c r="L24" s="530"/>
      <c r="M24" s="538"/>
      <c r="N24" s="539"/>
      <c r="O24" s="537"/>
      <c r="P24" s="538"/>
      <c r="Q24" s="539"/>
      <c r="R24" s="527"/>
      <c r="S24" s="527"/>
      <c r="T24" s="527"/>
      <c r="U24" s="527"/>
    </row>
    <row r="25" spans="1:21" s="76" customFormat="1" ht="27.9" customHeight="1">
      <c r="A25" s="78"/>
      <c r="B25" s="156"/>
      <c r="C25" s="83"/>
      <c r="D25" s="81"/>
      <c r="E25" s="90"/>
      <c r="F25" s="104"/>
      <c r="G25" s="80"/>
      <c r="H25" s="177">
        <f>ROUNDDOWN((G25*1340*1/3),0)</f>
        <v>0</v>
      </c>
      <c r="I25" s="178"/>
      <c r="J25" s="172">
        <f>ROUNDDOWN((I25*1/3),0)</f>
        <v>0</v>
      </c>
      <c r="K25" s="80"/>
      <c r="L25" s="177">
        <f>ROUNDDOWN((K25*7990*1/3),0)</f>
        <v>0</v>
      </c>
      <c r="M25" s="178"/>
      <c r="N25" s="172">
        <f>ROUNDDOWN((M25*1/3),0)</f>
        <v>0</v>
      </c>
      <c r="O25" s="177">
        <f>ROUNDDOWN((4670*1/3),0)</f>
        <v>1556</v>
      </c>
      <c r="P25" s="178"/>
      <c r="Q25" s="172">
        <f>ROUNDDOWN((P25*1/3),0)</f>
        <v>0</v>
      </c>
      <c r="R25" s="80"/>
      <c r="S25" s="80"/>
      <c r="T25" s="80"/>
      <c r="U25" s="80"/>
    </row>
    <row r="26" spans="1:21" s="76" customFormat="1" ht="27.9" customHeight="1">
      <c r="A26" s="78"/>
      <c r="B26" s="156"/>
      <c r="C26" s="83"/>
      <c r="D26" s="81"/>
      <c r="E26" s="90"/>
      <c r="F26" s="96"/>
      <c r="G26" s="80"/>
      <c r="H26" s="177">
        <f t="shared" ref="H26:H40" si="0">ROUNDDOWN((G26*1340*1/3),0)</f>
        <v>0</v>
      </c>
      <c r="I26" s="178"/>
      <c r="J26" s="172">
        <f t="shared" ref="J26:J40" si="1">ROUNDDOWN((I26*1/3),0)</f>
        <v>0</v>
      </c>
      <c r="K26" s="80"/>
      <c r="L26" s="177">
        <f t="shared" ref="L26:L40" si="2">ROUNDDOWN((K26*7990*1/3),0)</f>
        <v>0</v>
      </c>
      <c r="M26" s="178"/>
      <c r="N26" s="172">
        <f t="shared" ref="N26:N40" si="3">ROUNDDOWN((M26*1/3),0)</f>
        <v>0</v>
      </c>
      <c r="O26" s="177">
        <f t="shared" ref="O26:O40" si="4">ROUNDDOWN((4670*1/3),0)</f>
        <v>1556</v>
      </c>
      <c r="P26" s="178"/>
      <c r="Q26" s="172">
        <f t="shared" ref="Q26:Q40" si="5">ROUNDDOWN((P26*1/3),0)</f>
        <v>0</v>
      </c>
      <c r="R26" s="80"/>
      <c r="S26" s="80"/>
      <c r="T26" s="80"/>
      <c r="U26" s="80"/>
    </row>
    <row r="27" spans="1:21" s="76" customFormat="1" ht="30" customHeight="1">
      <c r="A27" s="78"/>
      <c r="B27" s="156"/>
      <c r="C27" s="83"/>
      <c r="D27" s="79"/>
      <c r="E27" s="90"/>
      <c r="F27" s="104"/>
      <c r="G27" s="80"/>
      <c r="H27" s="177">
        <f t="shared" si="0"/>
        <v>0</v>
      </c>
      <c r="I27" s="178"/>
      <c r="J27" s="172">
        <f t="shared" si="1"/>
        <v>0</v>
      </c>
      <c r="K27" s="80"/>
      <c r="L27" s="177">
        <f t="shared" si="2"/>
        <v>0</v>
      </c>
      <c r="M27" s="178"/>
      <c r="N27" s="172">
        <f t="shared" si="3"/>
        <v>0</v>
      </c>
      <c r="O27" s="177">
        <f t="shared" si="4"/>
        <v>1556</v>
      </c>
      <c r="P27" s="178"/>
      <c r="Q27" s="172">
        <f t="shared" si="5"/>
        <v>0</v>
      </c>
      <c r="R27" s="80"/>
      <c r="S27" s="82"/>
      <c r="T27" s="80"/>
      <c r="U27" s="80"/>
    </row>
    <row r="28" spans="1:21" s="76" customFormat="1" ht="27.9" customHeight="1">
      <c r="A28" s="78"/>
      <c r="B28" s="156"/>
      <c r="C28" s="83"/>
      <c r="D28" s="81"/>
      <c r="E28" s="90"/>
      <c r="F28" s="104"/>
      <c r="G28" s="80"/>
      <c r="H28" s="177">
        <f t="shared" si="0"/>
        <v>0</v>
      </c>
      <c r="I28" s="178"/>
      <c r="J28" s="172">
        <f t="shared" si="1"/>
        <v>0</v>
      </c>
      <c r="K28" s="80"/>
      <c r="L28" s="177">
        <f t="shared" si="2"/>
        <v>0</v>
      </c>
      <c r="M28" s="178"/>
      <c r="N28" s="172">
        <f t="shared" si="3"/>
        <v>0</v>
      </c>
      <c r="O28" s="177">
        <f t="shared" si="4"/>
        <v>1556</v>
      </c>
      <c r="P28" s="178"/>
      <c r="Q28" s="172">
        <f t="shared" si="5"/>
        <v>0</v>
      </c>
      <c r="R28" s="80"/>
      <c r="S28" s="80"/>
      <c r="T28" s="80"/>
      <c r="U28" s="80"/>
    </row>
    <row r="29" spans="1:21" s="76" customFormat="1" ht="30" customHeight="1">
      <c r="A29" s="78"/>
      <c r="B29" s="156"/>
      <c r="C29" s="83"/>
      <c r="D29" s="79"/>
      <c r="E29" s="90"/>
      <c r="F29" s="104"/>
      <c r="G29" s="80"/>
      <c r="H29" s="177">
        <f t="shared" si="0"/>
        <v>0</v>
      </c>
      <c r="I29" s="178"/>
      <c r="J29" s="172">
        <f t="shared" si="1"/>
        <v>0</v>
      </c>
      <c r="K29" s="80"/>
      <c r="L29" s="177">
        <f t="shared" si="2"/>
        <v>0</v>
      </c>
      <c r="M29" s="178"/>
      <c r="N29" s="172">
        <f t="shared" si="3"/>
        <v>0</v>
      </c>
      <c r="O29" s="177">
        <f t="shared" si="4"/>
        <v>1556</v>
      </c>
      <c r="P29" s="178"/>
      <c r="Q29" s="172">
        <f t="shared" si="5"/>
        <v>0</v>
      </c>
      <c r="R29" s="80"/>
      <c r="S29" s="82"/>
      <c r="T29" s="80"/>
      <c r="U29" s="80"/>
    </row>
    <row r="30" spans="1:21" s="76" customFormat="1" ht="27.9" customHeight="1">
      <c r="A30" s="78"/>
      <c r="B30" s="156"/>
      <c r="C30" s="83"/>
      <c r="D30" s="81"/>
      <c r="E30" s="90"/>
      <c r="F30" s="104"/>
      <c r="G30" s="80"/>
      <c r="H30" s="177">
        <f t="shared" si="0"/>
        <v>0</v>
      </c>
      <c r="I30" s="178"/>
      <c r="J30" s="172">
        <f t="shared" si="1"/>
        <v>0</v>
      </c>
      <c r="K30" s="80"/>
      <c r="L30" s="177">
        <f t="shared" si="2"/>
        <v>0</v>
      </c>
      <c r="M30" s="178"/>
      <c r="N30" s="172">
        <f t="shared" si="3"/>
        <v>0</v>
      </c>
      <c r="O30" s="177">
        <f t="shared" si="4"/>
        <v>1556</v>
      </c>
      <c r="P30" s="178"/>
      <c r="Q30" s="172">
        <f t="shared" si="5"/>
        <v>0</v>
      </c>
      <c r="R30" s="80"/>
      <c r="S30" s="80"/>
      <c r="T30" s="80"/>
      <c r="U30" s="80"/>
    </row>
    <row r="31" spans="1:21" s="76" customFormat="1" ht="27.9" customHeight="1">
      <c r="A31" s="78"/>
      <c r="B31" s="156"/>
      <c r="C31" s="83"/>
      <c r="D31" s="81"/>
      <c r="E31" s="90"/>
      <c r="F31" s="96"/>
      <c r="G31" s="80"/>
      <c r="H31" s="177">
        <f t="shared" si="0"/>
        <v>0</v>
      </c>
      <c r="I31" s="178"/>
      <c r="J31" s="172">
        <f t="shared" si="1"/>
        <v>0</v>
      </c>
      <c r="K31" s="80"/>
      <c r="L31" s="177">
        <f t="shared" si="2"/>
        <v>0</v>
      </c>
      <c r="M31" s="178"/>
      <c r="N31" s="172">
        <f t="shared" si="3"/>
        <v>0</v>
      </c>
      <c r="O31" s="177">
        <f t="shared" si="4"/>
        <v>1556</v>
      </c>
      <c r="P31" s="178"/>
      <c r="Q31" s="172">
        <f t="shared" si="5"/>
        <v>0</v>
      </c>
      <c r="R31" s="80"/>
      <c r="S31" s="80"/>
      <c r="T31" s="80"/>
      <c r="U31" s="80"/>
    </row>
    <row r="32" spans="1:21" s="76" customFormat="1" ht="30" customHeight="1">
      <c r="A32" s="78"/>
      <c r="B32" s="156"/>
      <c r="C32" s="83"/>
      <c r="D32" s="79"/>
      <c r="E32" s="90"/>
      <c r="F32" s="104"/>
      <c r="G32" s="80"/>
      <c r="H32" s="177">
        <f t="shared" si="0"/>
        <v>0</v>
      </c>
      <c r="I32" s="178"/>
      <c r="J32" s="172">
        <f t="shared" si="1"/>
        <v>0</v>
      </c>
      <c r="K32" s="80"/>
      <c r="L32" s="177">
        <f t="shared" si="2"/>
        <v>0</v>
      </c>
      <c r="M32" s="178"/>
      <c r="N32" s="172">
        <f t="shared" si="3"/>
        <v>0</v>
      </c>
      <c r="O32" s="177">
        <f t="shared" si="4"/>
        <v>1556</v>
      </c>
      <c r="P32" s="178"/>
      <c r="Q32" s="172">
        <f t="shared" si="5"/>
        <v>0</v>
      </c>
      <c r="R32" s="80"/>
      <c r="S32" s="82"/>
      <c r="T32" s="80"/>
      <c r="U32" s="80"/>
    </row>
    <row r="33" spans="1:21" s="76" customFormat="1" ht="30" customHeight="1">
      <c r="A33" s="78"/>
      <c r="B33" s="156"/>
      <c r="C33" s="83"/>
      <c r="D33" s="79"/>
      <c r="E33" s="90"/>
      <c r="F33" s="104"/>
      <c r="G33" s="80"/>
      <c r="H33" s="177">
        <f t="shared" si="0"/>
        <v>0</v>
      </c>
      <c r="I33" s="178"/>
      <c r="J33" s="172">
        <f t="shared" si="1"/>
        <v>0</v>
      </c>
      <c r="K33" s="80"/>
      <c r="L33" s="177">
        <f t="shared" si="2"/>
        <v>0</v>
      </c>
      <c r="M33" s="178"/>
      <c r="N33" s="172">
        <f t="shared" si="3"/>
        <v>0</v>
      </c>
      <c r="O33" s="177">
        <f t="shared" si="4"/>
        <v>1556</v>
      </c>
      <c r="P33" s="178"/>
      <c r="Q33" s="172">
        <f t="shared" si="5"/>
        <v>0</v>
      </c>
      <c r="R33" s="80"/>
      <c r="S33" s="82"/>
      <c r="T33" s="80"/>
      <c r="U33" s="80"/>
    </row>
    <row r="34" spans="1:21" s="76" customFormat="1" ht="27.9" customHeight="1">
      <c r="A34" s="78"/>
      <c r="B34" s="156"/>
      <c r="C34" s="83"/>
      <c r="D34" s="81"/>
      <c r="E34" s="90"/>
      <c r="F34" s="104"/>
      <c r="G34" s="80"/>
      <c r="H34" s="177">
        <f t="shared" si="0"/>
        <v>0</v>
      </c>
      <c r="I34" s="178"/>
      <c r="J34" s="172">
        <f t="shared" si="1"/>
        <v>0</v>
      </c>
      <c r="K34" s="80"/>
      <c r="L34" s="177">
        <f t="shared" si="2"/>
        <v>0</v>
      </c>
      <c r="M34" s="178"/>
      <c r="N34" s="172">
        <f t="shared" si="3"/>
        <v>0</v>
      </c>
      <c r="O34" s="177">
        <f t="shared" si="4"/>
        <v>1556</v>
      </c>
      <c r="P34" s="178"/>
      <c r="Q34" s="172">
        <f t="shared" si="5"/>
        <v>0</v>
      </c>
      <c r="R34" s="80"/>
      <c r="S34" s="80"/>
      <c r="T34" s="80"/>
      <c r="U34" s="80"/>
    </row>
    <row r="35" spans="1:21" s="76" customFormat="1" ht="27.9" customHeight="1">
      <c r="A35" s="78"/>
      <c r="B35" s="156"/>
      <c r="C35" s="83"/>
      <c r="D35" s="81"/>
      <c r="E35" s="90"/>
      <c r="F35" s="96"/>
      <c r="G35" s="80"/>
      <c r="H35" s="177">
        <f t="shared" si="0"/>
        <v>0</v>
      </c>
      <c r="I35" s="178"/>
      <c r="J35" s="172">
        <f t="shared" si="1"/>
        <v>0</v>
      </c>
      <c r="K35" s="80"/>
      <c r="L35" s="177">
        <f t="shared" si="2"/>
        <v>0</v>
      </c>
      <c r="M35" s="178"/>
      <c r="N35" s="172">
        <f t="shared" si="3"/>
        <v>0</v>
      </c>
      <c r="O35" s="177">
        <f t="shared" si="4"/>
        <v>1556</v>
      </c>
      <c r="P35" s="178"/>
      <c r="Q35" s="172">
        <f t="shared" si="5"/>
        <v>0</v>
      </c>
      <c r="R35" s="80"/>
      <c r="S35" s="80"/>
      <c r="T35" s="80"/>
      <c r="U35" s="80"/>
    </row>
    <row r="36" spans="1:21" s="76" customFormat="1" ht="30" customHeight="1">
      <c r="A36" s="78"/>
      <c r="B36" s="156"/>
      <c r="C36" s="83"/>
      <c r="D36" s="79"/>
      <c r="E36" s="90"/>
      <c r="F36" s="104"/>
      <c r="G36" s="80"/>
      <c r="H36" s="177">
        <f t="shared" si="0"/>
        <v>0</v>
      </c>
      <c r="I36" s="178"/>
      <c r="J36" s="172">
        <f t="shared" si="1"/>
        <v>0</v>
      </c>
      <c r="K36" s="80"/>
      <c r="L36" s="177">
        <f t="shared" si="2"/>
        <v>0</v>
      </c>
      <c r="M36" s="178"/>
      <c r="N36" s="172">
        <f t="shared" si="3"/>
        <v>0</v>
      </c>
      <c r="O36" s="177">
        <f t="shared" si="4"/>
        <v>1556</v>
      </c>
      <c r="P36" s="178"/>
      <c r="Q36" s="172">
        <f t="shared" si="5"/>
        <v>0</v>
      </c>
      <c r="R36" s="80"/>
      <c r="S36" s="82"/>
      <c r="T36" s="80"/>
      <c r="U36" s="80"/>
    </row>
    <row r="37" spans="1:21" s="76" customFormat="1" ht="27.9" customHeight="1">
      <c r="A37" s="78"/>
      <c r="B37" s="156"/>
      <c r="C37" s="83"/>
      <c r="D37" s="81"/>
      <c r="E37" s="90"/>
      <c r="F37" s="104"/>
      <c r="G37" s="80"/>
      <c r="H37" s="177">
        <f t="shared" si="0"/>
        <v>0</v>
      </c>
      <c r="I37" s="178"/>
      <c r="J37" s="172">
        <f t="shared" si="1"/>
        <v>0</v>
      </c>
      <c r="K37" s="80"/>
      <c r="L37" s="177">
        <f t="shared" si="2"/>
        <v>0</v>
      </c>
      <c r="M37" s="178"/>
      <c r="N37" s="172">
        <f t="shared" si="3"/>
        <v>0</v>
      </c>
      <c r="O37" s="177">
        <f t="shared" si="4"/>
        <v>1556</v>
      </c>
      <c r="P37" s="178"/>
      <c r="Q37" s="172">
        <f t="shared" si="5"/>
        <v>0</v>
      </c>
      <c r="R37" s="80"/>
      <c r="S37" s="80"/>
      <c r="T37" s="80"/>
      <c r="U37" s="80"/>
    </row>
    <row r="38" spans="1:21" s="76" customFormat="1" ht="30" customHeight="1">
      <c r="A38" s="78"/>
      <c r="B38" s="156"/>
      <c r="C38" s="83"/>
      <c r="D38" s="79"/>
      <c r="E38" s="90"/>
      <c r="F38" s="104"/>
      <c r="G38" s="80"/>
      <c r="H38" s="177">
        <f t="shared" si="0"/>
        <v>0</v>
      </c>
      <c r="I38" s="178"/>
      <c r="J38" s="172">
        <f t="shared" si="1"/>
        <v>0</v>
      </c>
      <c r="K38" s="80"/>
      <c r="L38" s="177">
        <f t="shared" si="2"/>
        <v>0</v>
      </c>
      <c r="M38" s="178"/>
      <c r="N38" s="172">
        <f t="shared" si="3"/>
        <v>0</v>
      </c>
      <c r="O38" s="177">
        <f t="shared" si="4"/>
        <v>1556</v>
      </c>
      <c r="P38" s="178"/>
      <c r="Q38" s="172">
        <f t="shared" si="5"/>
        <v>0</v>
      </c>
      <c r="R38" s="80"/>
      <c r="S38" s="82"/>
      <c r="T38" s="80"/>
      <c r="U38" s="80"/>
    </row>
    <row r="39" spans="1:21" s="76" customFormat="1" ht="27.9" customHeight="1">
      <c r="A39" s="78"/>
      <c r="B39" s="156"/>
      <c r="C39" s="83"/>
      <c r="D39" s="81"/>
      <c r="E39" s="90"/>
      <c r="F39" s="104"/>
      <c r="G39" s="80"/>
      <c r="H39" s="177">
        <f t="shared" si="0"/>
        <v>0</v>
      </c>
      <c r="I39" s="178"/>
      <c r="J39" s="172">
        <f t="shared" si="1"/>
        <v>0</v>
      </c>
      <c r="K39" s="80"/>
      <c r="L39" s="177">
        <f t="shared" si="2"/>
        <v>0</v>
      </c>
      <c r="M39" s="178"/>
      <c r="N39" s="172">
        <f t="shared" si="3"/>
        <v>0</v>
      </c>
      <c r="O39" s="177">
        <f t="shared" si="4"/>
        <v>1556</v>
      </c>
      <c r="P39" s="178"/>
      <c r="Q39" s="172">
        <f t="shared" si="5"/>
        <v>0</v>
      </c>
      <c r="R39" s="80"/>
      <c r="S39" s="80"/>
      <c r="T39" s="80"/>
      <c r="U39" s="80"/>
    </row>
    <row r="40" spans="1:21" s="76" customFormat="1" ht="27.9" customHeight="1">
      <c r="A40" s="78"/>
      <c r="B40" s="156"/>
      <c r="C40" s="83"/>
      <c r="D40" s="81"/>
      <c r="E40" s="90"/>
      <c r="F40" s="96"/>
      <c r="G40" s="80"/>
      <c r="H40" s="177">
        <f t="shared" si="0"/>
        <v>0</v>
      </c>
      <c r="I40" s="178"/>
      <c r="J40" s="172">
        <f t="shared" si="1"/>
        <v>0</v>
      </c>
      <c r="K40" s="80"/>
      <c r="L40" s="177">
        <f t="shared" si="2"/>
        <v>0</v>
      </c>
      <c r="M40" s="178"/>
      <c r="N40" s="172">
        <f t="shared" si="3"/>
        <v>0</v>
      </c>
      <c r="O40" s="177">
        <f t="shared" si="4"/>
        <v>1556</v>
      </c>
      <c r="P40" s="178"/>
      <c r="Q40" s="172">
        <f t="shared" si="5"/>
        <v>0</v>
      </c>
      <c r="R40" s="80"/>
      <c r="S40" s="80"/>
      <c r="T40" s="80"/>
      <c r="U40" s="80"/>
    </row>
    <row r="41" spans="1:21">
      <c r="F41" s="105"/>
    </row>
    <row r="42" spans="1:21">
      <c r="F42" s="105"/>
    </row>
    <row r="43" spans="1:21">
      <c r="F43" s="105"/>
    </row>
    <row r="44" spans="1:21">
      <c r="F44" s="105"/>
    </row>
    <row r="45" spans="1:21">
      <c r="F45" s="105"/>
    </row>
    <row r="46" spans="1:21">
      <c r="F46" s="105"/>
    </row>
    <row r="47" spans="1:21">
      <c r="F47" s="105"/>
    </row>
    <row r="48" spans="1:21">
      <c r="F48" s="105"/>
    </row>
    <row r="49" spans="3:6">
      <c r="F49" s="105"/>
    </row>
    <row r="51" spans="3:6" s="10" customFormat="1">
      <c r="C51" s="88" t="s">
        <v>183</v>
      </c>
      <c r="F51" s="99"/>
    </row>
    <row r="52" spans="3:6">
      <c r="C52" s="87" t="s">
        <v>135</v>
      </c>
    </row>
    <row r="53" spans="3:6">
      <c r="C53" s="87" t="s">
        <v>72</v>
      </c>
    </row>
    <row r="54" spans="3:6">
      <c r="C54" s="87" t="s">
        <v>136</v>
      </c>
    </row>
    <row r="55" spans="3:6">
      <c r="C55" s="87" t="s">
        <v>75</v>
      </c>
    </row>
    <row r="56" spans="3:6">
      <c r="C56" s="87" t="s">
        <v>90</v>
      </c>
    </row>
    <row r="57" spans="3:6">
      <c r="C57" s="87" t="s">
        <v>106</v>
      </c>
    </row>
    <row r="58" spans="3:6">
      <c r="C58" s="87" t="s">
        <v>107</v>
      </c>
    </row>
    <row r="59" spans="3:6">
      <c r="C59" s="87" t="s">
        <v>132</v>
      </c>
    </row>
    <row r="60" spans="3:6">
      <c r="C60" s="87" t="s">
        <v>138</v>
      </c>
    </row>
    <row r="61" spans="3:6">
      <c r="C61" s="87" t="s">
        <v>4</v>
      </c>
    </row>
    <row r="62" spans="3:6">
      <c r="C62" s="87" t="s">
        <v>108</v>
      </c>
    </row>
    <row r="63" spans="3:6">
      <c r="C63" s="87" t="s">
        <v>100</v>
      </c>
    </row>
    <row r="64" spans="3:6">
      <c r="C64" s="87" t="s">
        <v>109</v>
      </c>
    </row>
    <row r="65" spans="3:3">
      <c r="C65" s="87" t="s">
        <v>8</v>
      </c>
    </row>
    <row r="66" spans="3:3">
      <c r="C66" s="87" t="s">
        <v>10</v>
      </c>
    </row>
    <row r="67" spans="3:3">
      <c r="C67" s="87" t="s">
        <v>14</v>
      </c>
    </row>
    <row r="68" spans="3:3">
      <c r="C68" s="87" t="s">
        <v>110</v>
      </c>
    </row>
    <row r="69" spans="3:3">
      <c r="C69" s="87" t="s">
        <v>111</v>
      </c>
    </row>
    <row r="70" spans="3:3">
      <c r="C70" s="87" t="s">
        <v>133</v>
      </c>
    </row>
    <row r="71" spans="3:3">
      <c r="C71" s="87" t="s">
        <v>112</v>
      </c>
    </row>
  </sheetData>
  <mergeCells count="51">
    <mergeCell ref="Q23:Q24"/>
    <mergeCell ref="O22:Q22"/>
    <mergeCell ref="R22:R24"/>
    <mergeCell ref="S22:S24"/>
    <mergeCell ref="T22:U22"/>
    <mergeCell ref="E23:E24"/>
    <mergeCell ref="G23:G24"/>
    <mergeCell ref="H23:H24"/>
    <mergeCell ref="I23:I24"/>
    <mergeCell ref="J23:J24"/>
    <mergeCell ref="K23:K24"/>
    <mergeCell ref="T23:T24"/>
    <mergeCell ref="U23:U24"/>
    <mergeCell ref="L23:L24"/>
    <mergeCell ref="M23:M24"/>
    <mergeCell ref="N23:N24"/>
    <mergeCell ref="O23:O24"/>
    <mergeCell ref="G22:J22"/>
    <mergeCell ref="K22:N22"/>
    <mergeCell ref="P23:P24"/>
    <mergeCell ref="L16:L17"/>
    <mergeCell ref="M16:M17"/>
    <mergeCell ref="N16:N17"/>
    <mergeCell ref="A22:A24"/>
    <mergeCell ref="B22:B24"/>
    <mergeCell ref="C22:C24"/>
    <mergeCell ref="D22:D24"/>
    <mergeCell ref="F22:F24"/>
    <mergeCell ref="T15:U15"/>
    <mergeCell ref="G16:G17"/>
    <mergeCell ref="H16:H17"/>
    <mergeCell ref="I16:I17"/>
    <mergeCell ref="J16:J17"/>
    <mergeCell ref="G15:J15"/>
    <mergeCell ref="K15:N15"/>
    <mergeCell ref="O15:Q15"/>
    <mergeCell ref="R15:R17"/>
    <mergeCell ref="S15:S17"/>
    <mergeCell ref="Q16:Q17"/>
    <mergeCell ref="T16:T17"/>
    <mergeCell ref="U16:U17"/>
    <mergeCell ref="O16:O17"/>
    <mergeCell ref="P16:P17"/>
    <mergeCell ref="K16:K17"/>
    <mergeCell ref="A2:F2"/>
    <mergeCell ref="A15:A17"/>
    <mergeCell ref="B15:B17"/>
    <mergeCell ref="C15:C17"/>
    <mergeCell ref="D15:D17"/>
    <mergeCell ref="F15:F17"/>
    <mergeCell ref="E16:E17"/>
  </mergeCells>
  <phoneticPr fontId="25"/>
  <dataValidations count="3">
    <dataValidation type="list" allowBlank="1" showInputMessage="1" showErrorMessage="1" sqref="C18:C21 C25:C40" xr:uid="{69F35D68-1111-4946-9477-7C943F2EF80E}">
      <formula1>$C$52:$C$71</formula1>
    </dataValidation>
    <dataValidation type="custom" allowBlank="1" showInputMessage="1" showErrorMessage="1" sqref="N18 J25:J40 J18:J20" xr:uid="{927DEB93-77B8-4A24-9A7A-A7D4B321B1C3}">
      <formula1>J18&lt;=H18</formula1>
    </dataValidation>
    <dataValidation errorStyle="warning" allowBlank="1" showInputMessage="1" showErrorMessage="1" sqref="Q18" xr:uid="{7555B230-FA5A-46F0-A13C-7E877BA79B22}"/>
  </dataValidations>
  <printOptions horizontalCentered="1"/>
  <pageMargins left="0.70866141732283472" right="0.31496062992125984" top="0.74803149606299213" bottom="0.35433070866141736" header="0.31496062992125984" footer="0.31496062992125984"/>
  <pageSetup paperSize="9" scale="42" fitToHeight="0" orientation="landscape"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CABB-B433-40A5-915E-A46CDEEAAEAD}">
  <sheetPr>
    <pageSetUpPr fitToPage="1"/>
  </sheetPr>
  <dimension ref="A1:P29"/>
  <sheetViews>
    <sheetView view="pageBreakPreview" zoomScaleNormal="55" zoomScaleSheetLayoutView="100" workbookViewId="0">
      <selection activeCell="A2" sqref="A2:D2"/>
    </sheetView>
  </sheetViews>
  <sheetFormatPr defaultColWidth="9" defaultRowHeight="13.2"/>
  <cols>
    <col min="1" max="1" width="9" style="99"/>
    <col min="2" max="2" width="20.88671875" style="99" customWidth="1"/>
    <col min="3" max="3" width="36.88671875" style="99" customWidth="1"/>
    <col min="4" max="4" width="29.88671875" style="99" bestFit="1" customWidth="1"/>
    <col min="5" max="5" width="10.6640625" style="99" customWidth="1"/>
    <col min="6" max="6" width="14.109375" style="201" customWidth="1"/>
    <col min="7" max="11" width="14.109375" style="99" customWidth="1"/>
    <col min="12" max="12" width="14.109375" style="201" customWidth="1"/>
    <col min="13" max="15" width="11.77734375" style="99" customWidth="1"/>
    <col min="16" max="16" width="17.33203125" style="99" customWidth="1"/>
    <col min="17" max="16384" width="9" style="99"/>
  </cols>
  <sheetData>
    <row r="1" spans="1:16" s="93" customFormat="1" ht="33.9" customHeight="1">
      <c r="A1" s="91" t="s">
        <v>267</v>
      </c>
      <c r="B1" s="91"/>
      <c r="C1" s="91"/>
      <c r="D1" s="91"/>
      <c r="E1" s="91"/>
      <c r="F1" s="190"/>
      <c r="G1" s="91"/>
      <c r="H1" s="91"/>
      <c r="I1" s="91"/>
      <c r="J1" s="91"/>
      <c r="K1" s="91"/>
      <c r="L1" s="190"/>
      <c r="M1" s="91"/>
      <c r="N1" s="92"/>
      <c r="O1" s="92"/>
      <c r="P1" s="92"/>
    </row>
    <row r="2" spans="1:16" s="93" customFormat="1" ht="22.5" customHeight="1">
      <c r="A2" s="554" t="s">
        <v>205</v>
      </c>
      <c r="B2" s="554"/>
      <c r="C2" s="554"/>
      <c r="D2" s="554"/>
      <c r="E2" s="92"/>
      <c r="F2" s="191"/>
      <c r="G2" s="92"/>
      <c r="H2" s="92"/>
      <c r="I2" s="94"/>
      <c r="J2" s="94"/>
      <c r="K2" s="94"/>
      <c r="L2" s="191"/>
      <c r="M2" s="94"/>
    </row>
    <row r="3" spans="1:16" s="93" customFormat="1">
      <c r="F3" s="192"/>
      <c r="L3" s="192"/>
    </row>
    <row r="4" spans="1:16" s="93" customFormat="1" ht="19.2">
      <c r="B4" s="124" t="s">
        <v>160</v>
      </c>
      <c r="F4" s="192"/>
      <c r="L4" s="192"/>
    </row>
    <row r="5" spans="1:16" s="93" customFormat="1" ht="19.2">
      <c r="B5" s="124" t="s">
        <v>206</v>
      </c>
      <c r="F5" s="192"/>
      <c r="L5" s="192"/>
    </row>
    <row r="6" spans="1:16" s="93" customFormat="1" ht="19.2">
      <c r="B6" s="124" t="s">
        <v>207</v>
      </c>
      <c r="F6" s="192"/>
      <c r="L6" s="192"/>
    </row>
    <row r="7" spans="1:16" s="93" customFormat="1" ht="19.2">
      <c r="B7" s="124" t="s">
        <v>208</v>
      </c>
      <c r="F7" s="192"/>
      <c r="L7" s="192"/>
    </row>
    <row r="8" spans="1:16" s="93" customFormat="1">
      <c r="F8" s="192"/>
      <c r="L8" s="192"/>
    </row>
    <row r="9" spans="1:16" s="93" customFormat="1" ht="30" customHeight="1">
      <c r="F9" s="193"/>
      <c r="G9" s="193"/>
      <c r="H9" s="194"/>
      <c r="I9" s="194"/>
      <c r="J9" s="194"/>
      <c r="K9" s="193"/>
      <c r="L9" s="193">
        <f>+SUBTOTAL(9,L13:L29)</f>
        <v>8300</v>
      </c>
    </row>
    <row r="10" spans="1:16" s="93" customFormat="1" ht="18" customHeight="1">
      <c r="A10" s="555" t="s">
        <v>161</v>
      </c>
      <c r="B10" s="557" t="s">
        <v>79</v>
      </c>
      <c r="C10" s="550" t="s">
        <v>209</v>
      </c>
      <c r="D10" s="560" t="s">
        <v>210</v>
      </c>
      <c r="E10" s="561"/>
      <c r="F10" s="561"/>
      <c r="G10" s="561"/>
      <c r="H10" s="561"/>
      <c r="I10" s="561"/>
      <c r="J10" s="561"/>
      <c r="K10" s="561"/>
      <c r="L10" s="562"/>
      <c r="M10" s="547" t="s">
        <v>83</v>
      </c>
      <c r="N10" s="547" t="s">
        <v>85</v>
      </c>
      <c r="O10" s="547" t="s">
        <v>176</v>
      </c>
      <c r="P10" s="547"/>
    </row>
    <row r="11" spans="1:16" s="93" customFormat="1" ht="18" customHeight="1">
      <c r="A11" s="556"/>
      <c r="B11" s="558"/>
      <c r="C11" s="550"/>
      <c r="D11" s="550" t="s">
        <v>211</v>
      </c>
      <c r="E11" s="550" t="s">
        <v>174</v>
      </c>
      <c r="F11" s="548" t="s">
        <v>212</v>
      </c>
      <c r="G11" s="553" t="s">
        <v>213</v>
      </c>
      <c r="H11" s="525" t="s">
        <v>214</v>
      </c>
      <c r="I11" s="551" t="s">
        <v>215</v>
      </c>
      <c r="J11" s="551" t="s">
        <v>216</v>
      </c>
      <c r="K11" s="553" t="s">
        <v>217</v>
      </c>
      <c r="L11" s="548" t="s">
        <v>218</v>
      </c>
      <c r="M11" s="547"/>
      <c r="N11" s="547"/>
      <c r="O11" s="547" t="s">
        <v>162</v>
      </c>
      <c r="P11" s="547" t="s">
        <v>163</v>
      </c>
    </row>
    <row r="12" spans="1:16" s="93" customFormat="1" ht="18" customHeight="1">
      <c r="A12" s="556"/>
      <c r="B12" s="559"/>
      <c r="C12" s="550"/>
      <c r="D12" s="550"/>
      <c r="E12" s="550"/>
      <c r="F12" s="549"/>
      <c r="G12" s="551"/>
      <c r="H12" s="550"/>
      <c r="I12" s="552"/>
      <c r="J12" s="552"/>
      <c r="K12" s="551"/>
      <c r="L12" s="549"/>
      <c r="M12" s="547"/>
      <c r="N12" s="547"/>
      <c r="O12" s="547"/>
      <c r="P12" s="547"/>
    </row>
    <row r="13" spans="1:16" s="93" customFormat="1" ht="33.75" customHeight="1">
      <c r="A13" s="166" t="s">
        <v>164</v>
      </c>
      <c r="B13" s="126" t="s">
        <v>165</v>
      </c>
      <c r="C13" s="98" t="s">
        <v>219</v>
      </c>
      <c r="D13" s="96" t="s">
        <v>220</v>
      </c>
      <c r="E13" s="96" t="s">
        <v>166</v>
      </c>
      <c r="F13" s="195">
        <v>30000</v>
      </c>
      <c r="G13" s="96">
        <v>10</v>
      </c>
      <c r="H13" s="96">
        <v>400</v>
      </c>
      <c r="I13" s="196">
        <f>+IFERROR(H13/G13,"")</f>
        <v>40</v>
      </c>
      <c r="J13" s="100">
        <f>IFERROR(IF(I13&lt;=33,"1",ROUND(33/I13,2)),"")</f>
        <v>0.83</v>
      </c>
      <c r="K13" s="101">
        <v>0.33333333333333331</v>
      </c>
      <c r="L13" s="196">
        <f>+IFERROR(ROUND(F13*J13*K13,0),"")</f>
        <v>8300</v>
      </c>
      <c r="M13" s="80" t="s">
        <v>167</v>
      </c>
      <c r="N13" s="80" t="s">
        <v>167</v>
      </c>
      <c r="O13" s="80" t="s">
        <v>182</v>
      </c>
      <c r="P13" s="80" t="s">
        <v>168</v>
      </c>
    </row>
    <row r="14" spans="1:16" s="93" customFormat="1" ht="33.75" customHeight="1">
      <c r="A14" s="144"/>
      <c r="B14" s="145"/>
      <c r="C14" s="146"/>
      <c r="D14" s="146"/>
      <c r="E14" s="133"/>
      <c r="F14" s="197"/>
      <c r="G14" s="133"/>
      <c r="H14" s="146"/>
      <c r="I14" s="198"/>
      <c r="J14" s="132"/>
      <c r="K14" s="149"/>
      <c r="L14" s="198"/>
      <c r="M14" s="133"/>
      <c r="N14" s="146"/>
      <c r="O14" s="133"/>
      <c r="P14" s="133"/>
    </row>
    <row r="15" spans="1:16" s="93" customFormat="1" ht="33.75" customHeight="1">
      <c r="A15" s="147"/>
      <c r="B15" s="193">
        <f>+SUBTOTAL(3,B19:B29)</f>
        <v>0</v>
      </c>
      <c r="C15" s="148"/>
      <c r="D15" s="148"/>
      <c r="E15" s="143"/>
      <c r="F15" s="199"/>
      <c r="G15" s="143"/>
      <c r="H15" s="148"/>
      <c r="I15" s="200"/>
      <c r="J15" s="141"/>
      <c r="K15" s="150"/>
      <c r="L15" s="193">
        <f>+SUBTOTAL(9,L19:L29)</f>
        <v>0</v>
      </c>
      <c r="M15" s="143"/>
      <c r="N15" s="148"/>
      <c r="O15" s="143"/>
      <c r="P15" s="143"/>
    </row>
    <row r="16" spans="1:16" s="93" customFormat="1" ht="18" customHeight="1">
      <c r="A16" s="555" t="s">
        <v>161</v>
      </c>
      <c r="B16" s="557" t="s">
        <v>79</v>
      </c>
      <c r="C16" s="550" t="s">
        <v>209</v>
      </c>
      <c r="D16" s="560" t="s">
        <v>210</v>
      </c>
      <c r="E16" s="561"/>
      <c r="F16" s="561"/>
      <c r="G16" s="561"/>
      <c r="H16" s="561"/>
      <c r="I16" s="561"/>
      <c r="J16" s="561"/>
      <c r="K16" s="561"/>
      <c r="L16" s="562"/>
      <c r="M16" s="547" t="s">
        <v>83</v>
      </c>
      <c r="N16" s="547" t="s">
        <v>85</v>
      </c>
      <c r="O16" s="547" t="s">
        <v>176</v>
      </c>
      <c r="P16" s="547"/>
    </row>
    <row r="17" spans="1:16" s="93" customFormat="1" ht="18" customHeight="1">
      <c r="A17" s="556"/>
      <c r="B17" s="558"/>
      <c r="C17" s="550"/>
      <c r="D17" s="550" t="s">
        <v>211</v>
      </c>
      <c r="E17" s="550" t="s">
        <v>174</v>
      </c>
      <c r="F17" s="548" t="s">
        <v>212</v>
      </c>
      <c r="G17" s="553" t="s">
        <v>213</v>
      </c>
      <c r="H17" s="525" t="s">
        <v>214</v>
      </c>
      <c r="I17" s="551" t="s">
        <v>215</v>
      </c>
      <c r="J17" s="551" t="s">
        <v>216</v>
      </c>
      <c r="K17" s="553" t="s">
        <v>217</v>
      </c>
      <c r="L17" s="548" t="s">
        <v>218</v>
      </c>
      <c r="M17" s="547"/>
      <c r="N17" s="547"/>
      <c r="O17" s="547" t="s">
        <v>162</v>
      </c>
      <c r="P17" s="547" t="s">
        <v>163</v>
      </c>
    </row>
    <row r="18" spans="1:16" s="93" customFormat="1" ht="18" customHeight="1">
      <c r="A18" s="556"/>
      <c r="B18" s="559"/>
      <c r="C18" s="550"/>
      <c r="D18" s="550"/>
      <c r="E18" s="550"/>
      <c r="F18" s="549"/>
      <c r="G18" s="551"/>
      <c r="H18" s="550"/>
      <c r="I18" s="552"/>
      <c r="J18" s="552"/>
      <c r="K18" s="551"/>
      <c r="L18" s="549"/>
      <c r="M18" s="547"/>
      <c r="N18" s="547"/>
      <c r="O18" s="547"/>
      <c r="P18" s="547"/>
    </row>
    <row r="19" spans="1:16" s="93" customFormat="1" ht="33.75" customHeight="1">
      <c r="A19" s="95"/>
      <c r="B19" s="125"/>
      <c r="C19" s="98"/>
      <c r="D19" s="106"/>
      <c r="E19" s="96"/>
      <c r="F19" s="195"/>
      <c r="G19" s="96"/>
      <c r="H19" s="97"/>
      <c r="I19" s="196" t="str">
        <f>+IFERROR(H19/G19,"")</f>
        <v/>
      </c>
      <c r="J19" s="100" t="str">
        <f t="shared" ref="J19:J29" si="0">IFERROR(IF(I19&lt;=33,"1",ROUND(33/I19,2)),"")</f>
        <v/>
      </c>
      <c r="K19" s="101">
        <v>0.33333333333333331</v>
      </c>
      <c r="L19" s="196" t="str">
        <f>+IFERROR(ROUND(F19*J19*K19,0),"")</f>
        <v/>
      </c>
      <c r="M19" s="96"/>
      <c r="N19" s="96"/>
      <c r="O19" s="96"/>
      <c r="P19" s="96"/>
    </row>
    <row r="20" spans="1:16" s="93" customFormat="1" ht="33.75" customHeight="1">
      <c r="A20" s="95"/>
      <c r="B20" s="125"/>
      <c r="C20" s="97"/>
      <c r="D20" s="106"/>
      <c r="E20" s="96"/>
      <c r="F20" s="195"/>
      <c r="G20" s="96"/>
      <c r="H20" s="97"/>
      <c r="I20" s="196" t="str">
        <f>+IFERROR(H20/G20,"")</f>
        <v/>
      </c>
      <c r="J20" s="100" t="str">
        <f t="shared" si="0"/>
        <v/>
      </c>
      <c r="K20" s="101">
        <v>0.33333333333333331</v>
      </c>
      <c r="L20" s="196" t="str">
        <f>+IFERROR(ROUND(F20*J20*K20,0),"")</f>
        <v/>
      </c>
      <c r="M20" s="96"/>
      <c r="N20" s="96"/>
      <c r="O20" s="96"/>
      <c r="P20" s="96"/>
    </row>
    <row r="21" spans="1:16" ht="33.75" customHeight="1">
      <c r="A21" s="95"/>
      <c r="B21" s="125"/>
      <c r="C21" s="97"/>
      <c r="D21" s="106"/>
      <c r="E21" s="96"/>
      <c r="F21" s="195"/>
      <c r="G21" s="96"/>
      <c r="H21" s="97"/>
      <c r="I21" s="196" t="str">
        <f t="shared" ref="I21:I29" si="1">+IFERROR(H21/G21,"")</f>
        <v/>
      </c>
      <c r="J21" s="100" t="str">
        <f t="shared" si="0"/>
        <v/>
      </c>
      <c r="K21" s="101">
        <v>0.33333333333333331</v>
      </c>
      <c r="L21" s="196" t="str">
        <f t="shared" ref="L21:L29" si="2">+IFERROR(ROUND(F21*J21*K21,0),"")</f>
        <v/>
      </c>
      <c r="M21" s="96"/>
      <c r="N21" s="96"/>
      <c r="O21" s="96"/>
      <c r="P21" s="96"/>
    </row>
    <row r="22" spans="1:16" ht="33.75" customHeight="1">
      <c r="A22" s="95"/>
      <c r="B22" s="125"/>
      <c r="C22" s="97"/>
      <c r="D22" s="106"/>
      <c r="E22" s="96"/>
      <c r="F22" s="195"/>
      <c r="G22" s="96"/>
      <c r="H22" s="97"/>
      <c r="I22" s="196" t="str">
        <f t="shared" si="1"/>
        <v/>
      </c>
      <c r="J22" s="100" t="str">
        <f t="shared" si="0"/>
        <v/>
      </c>
      <c r="K22" s="101">
        <v>0.33333333333333331</v>
      </c>
      <c r="L22" s="196" t="str">
        <f t="shared" si="2"/>
        <v/>
      </c>
      <c r="M22" s="96"/>
      <c r="N22" s="96"/>
      <c r="O22" s="96"/>
      <c r="P22" s="96"/>
    </row>
    <row r="23" spans="1:16" ht="33.75" customHeight="1">
      <c r="A23" s="95"/>
      <c r="B23" s="125"/>
      <c r="C23" s="97"/>
      <c r="D23" s="106"/>
      <c r="E23" s="96"/>
      <c r="F23" s="195"/>
      <c r="G23" s="96"/>
      <c r="H23" s="97"/>
      <c r="I23" s="196" t="str">
        <f t="shared" si="1"/>
        <v/>
      </c>
      <c r="J23" s="100" t="str">
        <f t="shared" si="0"/>
        <v/>
      </c>
      <c r="K23" s="101">
        <v>0.33333333333333331</v>
      </c>
      <c r="L23" s="196" t="str">
        <f t="shared" si="2"/>
        <v/>
      </c>
      <c r="M23" s="96"/>
      <c r="N23" s="96"/>
      <c r="O23" s="96"/>
      <c r="P23" s="96"/>
    </row>
    <row r="24" spans="1:16" ht="33.75" customHeight="1">
      <c r="A24" s="95"/>
      <c r="B24" s="125"/>
      <c r="C24" s="97"/>
      <c r="D24" s="106"/>
      <c r="E24" s="96"/>
      <c r="F24" s="195"/>
      <c r="G24" s="96"/>
      <c r="H24" s="97"/>
      <c r="I24" s="196" t="str">
        <f t="shared" si="1"/>
        <v/>
      </c>
      <c r="J24" s="100" t="str">
        <f t="shared" si="0"/>
        <v/>
      </c>
      <c r="K24" s="101">
        <v>0.33333333333333331</v>
      </c>
      <c r="L24" s="196" t="str">
        <f t="shared" si="2"/>
        <v/>
      </c>
      <c r="M24" s="96"/>
      <c r="N24" s="96"/>
      <c r="O24" s="96"/>
      <c r="P24" s="96"/>
    </row>
    <row r="25" spans="1:16" ht="33.75" customHeight="1">
      <c r="A25" s="95"/>
      <c r="B25" s="125"/>
      <c r="C25" s="97"/>
      <c r="D25" s="106"/>
      <c r="E25" s="96"/>
      <c r="F25" s="195"/>
      <c r="G25" s="96"/>
      <c r="H25" s="97"/>
      <c r="I25" s="196" t="str">
        <f t="shared" si="1"/>
        <v/>
      </c>
      <c r="J25" s="100" t="str">
        <f t="shared" si="0"/>
        <v/>
      </c>
      <c r="K25" s="101">
        <v>0.33333333333333331</v>
      </c>
      <c r="L25" s="196" t="str">
        <f t="shared" si="2"/>
        <v/>
      </c>
      <c r="M25" s="96"/>
      <c r="N25" s="96"/>
      <c r="O25" s="96"/>
      <c r="P25" s="96"/>
    </row>
    <row r="26" spans="1:16" ht="33.75" customHeight="1">
      <c r="A26" s="95"/>
      <c r="B26" s="125"/>
      <c r="C26" s="97"/>
      <c r="D26" s="106"/>
      <c r="E26" s="96"/>
      <c r="F26" s="195"/>
      <c r="G26" s="96"/>
      <c r="H26" s="97"/>
      <c r="I26" s="196" t="str">
        <f t="shared" si="1"/>
        <v/>
      </c>
      <c r="J26" s="100" t="str">
        <f t="shared" si="0"/>
        <v/>
      </c>
      <c r="K26" s="101">
        <v>0.33333333333333331</v>
      </c>
      <c r="L26" s="196" t="str">
        <f t="shared" si="2"/>
        <v/>
      </c>
      <c r="M26" s="96"/>
      <c r="N26" s="96"/>
      <c r="O26" s="96"/>
      <c r="P26" s="96"/>
    </row>
    <row r="27" spans="1:16" ht="33.75" customHeight="1">
      <c r="A27" s="95"/>
      <c r="B27" s="125"/>
      <c r="C27" s="97"/>
      <c r="D27" s="106"/>
      <c r="E27" s="96"/>
      <c r="F27" s="195"/>
      <c r="G27" s="96"/>
      <c r="H27" s="97"/>
      <c r="I27" s="196" t="str">
        <f t="shared" si="1"/>
        <v/>
      </c>
      <c r="J27" s="100" t="str">
        <f t="shared" si="0"/>
        <v/>
      </c>
      <c r="K27" s="101">
        <v>0.33333333333333331</v>
      </c>
      <c r="L27" s="196" t="str">
        <f t="shared" si="2"/>
        <v/>
      </c>
      <c r="M27" s="96"/>
      <c r="N27" s="96"/>
      <c r="O27" s="96"/>
      <c r="P27" s="96"/>
    </row>
    <row r="28" spans="1:16" ht="33.75" customHeight="1">
      <c r="A28" s="95"/>
      <c r="B28" s="125"/>
      <c r="C28" s="97"/>
      <c r="D28" s="106"/>
      <c r="E28" s="96"/>
      <c r="F28" s="195"/>
      <c r="G28" s="96"/>
      <c r="H28" s="97"/>
      <c r="I28" s="196" t="str">
        <f t="shared" si="1"/>
        <v/>
      </c>
      <c r="J28" s="100" t="str">
        <f t="shared" si="0"/>
        <v/>
      </c>
      <c r="K28" s="101">
        <v>0.33333333333333331</v>
      </c>
      <c r="L28" s="196" t="str">
        <f t="shared" si="2"/>
        <v/>
      </c>
      <c r="M28" s="96"/>
      <c r="N28" s="96"/>
      <c r="O28" s="96"/>
      <c r="P28" s="96"/>
    </row>
    <row r="29" spans="1:16" ht="33.75" customHeight="1">
      <c r="A29" s="95"/>
      <c r="B29" s="125"/>
      <c r="C29" s="97"/>
      <c r="D29" s="106"/>
      <c r="E29" s="96"/>
      <c r="F29" s="195"/>
      <c r="G29" s="96"/>
      <c r="H29" s="97"/>
      <c r="I29" s="196" t="str">
        <f t="shared" si="1"/>
        <v/>
      </c>
      <c r="J29" s="100" t="str">
        <f t="shared" si="0"/>
        <v/>
      </c>
      <c r="K29" s="101">
        <v>0.33333333333333331</v>
      </c>
      <c r="L29" s="196" t="str">
        <f t="shared" si="2"/>
        <v/>
      </c>
      <c r="M29" s="96"/>
      <c r="N29" s="96"/>
      <c r="O29" s="96"/>
      <c r="P29" s="96"/>
    </row>
  </sheetData>
  <mergeCells count="37">
    <mergeCell ref="K17:K18"/>
    <mergeCell ref="L17:L18"/>
    <mergeCell ref="O17:O18"/>
    <mergeCell ref="P17:P18"/>
    <mergeCell ref="E17:E18"/>
    <mergeCell ref="F17:F18"/>
    <mergeCell ref="G17:G18"/>
    <mergeCell ref="H17:H18"/>
    <mergeCell ref="I17:I18"/>
    <mergeCell ref="J17:J18"/>
    <mergeCell ref="O11:O12"/>
    <mergeCell ref="P11:P12"/>
    <mergeCell ref="A16:A18"/>
    <mergeCell ref="B16:B18"/>
    <mergeCell ref="C16:C18"/>
    <mergeCell ref="D16:L16"/>
    <mergeCell ref="M16:M18"/>
    <mergeCell ref="N16:N18"/>
    <mergeCell ref="O16:P16"/>
    <mergeCell ref="D17:D18"/>
    <mergeCell ref="N10:N12"/>
    <mergeCell ref="O10:P10"/>
    <mergeCell ref="D11:D12"/>
    <mergeCell ref="E11:E12"/>
    <mergeCell ref="F11:F12"/>
    <mergeCell ref="G11:G12"/>
    <mergeCell ref="A2:D2"/>
    <mergeCell ref="A10:A12"/>
    <mergeCell ref="B10:B12"/>
    <mergeCell ref="C10:C12"/>
    <mergeCell ref="D10:L10"/>
    <mergeCell ref="M10:M12"/>
    <mergeCell ref="L11:L12"/>
    <mergeCell ref="H11:H12"/>
    <mergeCell ref="I11:I12"/>
    <mergeCell ref="J11:J12"/>
    <mergeCell ref="K11:K12"/>
  </mergeCells>
  <phoneticPr fontId="25"/>
  <printOptions horizontalCentered="1"/>
  <pageMargins left="0.70866141732283472" right="0.31496062992125984" top="0.74803149606299213" bottom="0.35433070866141736" header="0.31496062992125984" footer="0.31496062992125984"/>
  <pageSetup paperSize="9" scale="53" fitToHeight="0"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調査票①</vt:lpstr>
      <vt:lpstr>調査票②</vt:lpstr>
      <vt:lpstr>別紙２の１</vt:lpstr>
      <vt:lpstr>別紙２の２</vt:lpstr>
      <vt:lpstr>別紙３</vt:lpstr>
      <vt:lpstr>調査票①!Print_Area</vt:lpstr>
      <vt:lpstr>調査票②!Print_Area</vt:lpstr>
      <vt:lpstr>別紙２の１!Print_Area</vt:lpstr>
      <vt:lpstr>別紙２の２!Print_Area</vt:lpstr>
      <vt:lpstr>調査票①!Print_Titles</vt:lpstr>
      <vt:lpstr>調査票②!Print_Titles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2026-06-12T07:02:22Z</dcterms:modified>
</cp:coreProperties>
</file>